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SX Web\Desktop\اسبوعي 25-29\"/>
    </mc:Choice>
  </mc:AlternateContent>
  <bookViews>
    <workbookView xWindow="-120" yWindow="-120" windowWidth="29040" windowHeight="15720" tabRatio="838"/>
  </bookViews>
  <sheets>
    <sheet name="تداولات سوق العراق للاوراق الما" sheetId="73" r:id="rId1"/>
    <sheet name="نشرة ISX-OTC" sheetId="81" r:id="rId2"/>
    <sheet name="نشرة السندات" sheetId="85" r:id="rId3"/>
    <sheet name="تداولات غير العراقيين-شراءو بيع" sheetId="55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H14" i="81" l="1"/>
  <c r="I14" i="81"/>
  <c r="G14" i="81"/>
  <c r="H11" i="81"/>
  <c r="I11" i="81"/>
  <c r="G11" i="81"/>
  <c r="K22" i="79" l="1"/>
  <c r="L22" i="79"/>
  <c r="M22" i="79"/>
  <c r="J34" i="77"/>
  <c r="K34" i="77"/>
  <c r="L34" i="77"/>
  <c r="K14" i="79"/>
  <c r="L14" i="79"/>
  <c r="M14" i="79"/>
  <c r="F34" i="55"/>
  <c r="E34" i="55"/>
  <c r="D34" i="55"/>
  <c r="F31" i="55"/>
  <c r="E31" i="55"/>
  <c r="D31" i="55"/>
  <c r="F27" i="55"/>
  <c r="E27" i="55"/>
  <c r="D27" i="55"/>
  <c r="F24" i="55"/>
  <c r="E24" i="55"/>
  <c r="E35" i="55" s="1"/>
  <c r="D24" i="55"/>
  <c r="D35" i="55" s="1"/>
  <c r="F21" i="55"/>
  <c r="E21" i="55"/>
  <c r="D21" i="55"/>
  <c r="F14" i="55"/>
  <c r="E14" i="55"/>
  <c r="D14" i="55"/>
  <c r="F11" i="55"/>
  <c r="E11" i="55"/>
  <c r="D11" i="55"/>
  <c r="F8" i="55"/>
  <c r="F15" i="55" s="1"/>
  <c r="E8" i="55"/>
  <c r="E15" i="55" s="1"/>
  <c r="D8" i="55"/>
  <c r="J9" i="85"/>
  <c r="I9" i="85"/>
  <c r="H9" i="85"/>
  <c r="F35" i="55" l="1"/>
  <c r="D15" i="55"/>
  <c r="J14" i="81"/>
  <c r="J11" i="81"/>
  <c r="J8" i="81"/>
  <c r="K10" i="79" l="1"/>
  <c r="L10" i="79"/>
  <c r="M10" i="79"/>
  <c r="K10" i="76"/>
  <c r="L10" i="76"/>
  <c r="M10" i="76"/>
  <c r="J58" i="77"/>
  <c r="K58" i="77"/>
  <c r="L58" i="77"/>
  <c r="K25" i="79"/>
  <c r="L25" i="79"/>
  <c r="M25" i="79"/>
  <c r="K17" i="79"/>
  <c r="L17" i="79"/>
  <c r="M17" i="79"/>
  <c r="K23" i="76"/>
  <c r="L23" i="76"/>
  <c r="M23" i="76"/>
  <c r="M26" i="79" l="1"/>
  <c r="L26" i="79"/>
  <c r="K26" i="79"/>
  <c r="J65" i="77"/>
  <c r="K65" i="77"/>
  <c r="L65" i="77"/>
  <c r="J18" i="77" l="1"/>
  <c r="K18" i="77"/>
  <c r="L18" i="77"/>
  <c r="J27" i="77" l="1"/>
  <c r="K27" i="77"/>
  <c r="L27" i="77"/>
  <c r="J49" i="77"/>
  <c r="K49" i="77"/>
  <c r="L49" i="77"/>
  <c r="K17" i="76"/>
  <c r="G8" i="81" l="1"/>
  <c r="G15" i="81" s="1"/>
  <c r="H8" i="81"/>
  <c r="H15" i="81" s="1"/>
  <c r="I8" i="81"/>
  <c r="I15" i="81" s="1"/>
  <c r="L20" i="76" l="1"/>
  <c r="M20" i="76"/>
  <c r="K20" i="76"/>
  <c r="K49" i="73"/>
  <c r="L49" i="73"/>
  <c r="M49" i="73"/>
  <c r="L17" i="76" l="1"/>
  <c r="M17" i="76"/>
  <c r="K6" i="76" l="1"/>
  <c r="K24" i="76" s="1"/>
  <c r="L6" i="76"/>
  <c r="L24" i="76" s="1"/>
  <c r="M6" i="76"/>
  <c r="M24" i="76" s="1"/>
  <c r="K24" i="73" l="1"/>
  <c r="L24" i="73"/>
  <c r="M24" i="73"/>
  <c r="J22" i="77" l="1"/>
  <c r="K22" i="77"/>
  <c r="L22" i="77"/>
  <c r="J66" i="77" l="1"/>
  <c r="L66" i="77"/>
  <c r="K66" i="77"/>
  <c r="K35" i="73" l="1"/>
  <c r="L35" i="73"/>
  <c r="M35" i="73"/>
  <c r="K69" i="73" l="1"/>
  <c r="L69" i="73"/>
  <c r="M69" i="73"/>
  <c r="K28" i="73" l="1"/>
  <c r="L28" i="73"/>
  <c r="M28" i="73"/>
  <c r="K91" i="73" l="1"/>
  <c r="L91" i="73"/>
  <c r="M91" i="73"/>
  <c r="K83" i="73" l="1"/>
  <c r="K92" i="73" s="1"/>
  <c r="L83" i="73"/>
  <c r="L92" i="73" s="1"/>
  <c r="M83" i="73"/>
  <c r="M92" i="73" s="1"/>
</calcChain>
</file>

<file path=xl/sharedStrings.xml><?xml version="1.0" encoding="utf-8"?>
<sst xmlns="http://schemas.openxmlformats.org/spreadsheetml/2006/main" count="1383" uniqueCount="476">
  <si>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</si>
  <si>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</si>
  <si>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</si>
  <si>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</si>
  <si>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</si>
  <si>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</si>
  <si>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</si>
  <si>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</si>
  <si>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</si>
  <si>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</si>
  <si>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</si>
  <si>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</si>
  <si>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</si>
  <si>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</si>
  <si>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</si>
  <si>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</si>
  <si>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</si>
  <si>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</si>
  <si>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</si>
  <si>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</si>
  <si>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</si>
  <si>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</si>
  <si>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</si>
  <si>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</si>
  <si>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</si>
  <si>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</si>
  <si>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</si>
  <si>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</si>
  <si>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</si>
  <si>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</si>
  <si>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</si>
  <si>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</si>
  <si>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</si>
  <si>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</si>
  <si>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</si>
  <si>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</si>
  <si>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</si>
  <si>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</si>
  <si>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</si>
  <si>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</si>
  <si>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</si>
  <si>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</si>
  <si>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</si>
  <si>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</si>
  <si>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</si>
  <si>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</si>
  <si>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</si>
  <si>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</si>
  <si>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</si>
  <si>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</si>
  <si>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</si>
  <si>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</si>
  <si>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</si>
  <si>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</si>
  <si>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</si>
  <si>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</si>
  <si>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</si>
  <si>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</si>
  <si>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</si>
  <si>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</si>
  <si>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</si>
  <si>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</si>
  <si>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</si>
  <si>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</si>
  <si>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</si>
  <si>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</si>
  <si>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</si>
  <si>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</si>
  <si>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</si>
  <si>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</si>
  <si>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</si>
  <si>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</si>
  <si>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</si>
  <si>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</si>
  <si>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</si>
  <si>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</si>
  <si>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</si>
  <si>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</si>
  <si>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</si>
  <si>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</si>
  <si>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</si>
  <si>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</si>
  <si>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</si>
  <si>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</si>
  <si>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</si>
  <si>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</si>
  <si>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</si>
  <si>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</si>
  <si>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</si>
  <si>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</si>
  <si>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</si>
  <si>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</si>
  <si>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</si>
  <si>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</si>
  <si>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</si>
  <si>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</si>
  <si>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</si>
  <si>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</si>
  <si>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</si>
  <si>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</si>
  <si>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</si>
  <si>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</si>
  <si>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</si>
  <si>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</si>
  <si>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</si>
  <si>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</si>
  <si>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</si>
  <si>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</si>
  <si>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</si>
  <si>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</si>
  <si>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</si>
  <si>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</si>
  <si>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</si>
  <si>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</si>
  <si>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</si>
  <si>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</si>
  <si>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</si>
  <si>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</si>
  <si>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</si>
  <si>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</si>
  <si>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</si>
  <si>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</si>
  <si>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</si>
  <si>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</si>
  <si>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</si>
  <si>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</si>
  <si>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</si>
  <si>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</si>
  <si>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</si>
  <si>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</si>
  <si>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</si>
  <si>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</si>
  <si>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</si>
  <si>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</si>
  <si>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</si>
  <si>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</si>
  <si>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</si>
  <si>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</si>
  <si>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</si>
  <si>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</si>
  <si>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</si>
  <si>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</si>
  <si>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</si>
  <si>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</si>
  <si>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</si>
  <si>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</si>
  <si>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</si>
  <si>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</si>
  <si>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</si>
  <si>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</si>
  <si>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</si>
  <si>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</si>
  <si>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</si>
  <si>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</si>
  <si>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</si>
  <si>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</si>
  <si>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</si>
  <si>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</si>
  <si>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</si>
  <si>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</si>
  <si>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</si>
  <si>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</si>
  <si>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</si>
  <si>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</si>
  <si>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</si>
  <si>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</si>
  <si>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</si>
  <si>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</si>
  <si>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</si>
  <si>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</si>
  <si>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</si>
  <si>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</si>
  <si>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</si>
  <si>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</si>
  <si>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</si>
  <si>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</si>
  <si>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</si>
  <si>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</si>
  <si>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</si>
  <si>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</si>
  <si>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</si>
  <si>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</si>
  <si>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</si>
  <si>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</si>
  <si>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</si>
  <si>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</si>
  <si>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</si>
  <si>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</si>
  <si>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</si>
  <si>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</si>
  <si>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</si>
  <si>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</si>
  <si>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</si>
  <si>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</si>
  <si>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</si>
  <si>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</si>
  <si>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</si>
  <si>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</si>
  <si>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</si>
  <si>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</si>
  <si>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</si>
  <si>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</si>
  <si>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</si>
  <si>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</si>
  <si>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</si>
  <si>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</si>
  <si>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</si>
  <si>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</si>
  <si>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</si>
  <si>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</si>
  <si>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</si>
  <si>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</si>
  <si>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</si>
  <si>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</si>
  <si>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</si>
  <si>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</si>
  <si>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</si>
  <si>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</si>
  <si>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</si>
  <si>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</si>
  <si>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</si>
  <si>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</si>
  <si>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</si>
  <si>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</si>
  <si>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</si>
  <si>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</si>
  <si>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</si>
  <si>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</si>
  <si>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</si>
  <si>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</si>
  <si>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</si>
  <si>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</si>
  <si>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</si>
  <si>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</si>
  <si>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</si>
  <si>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</si>
  <si>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</si>
  <si>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</si>
  <si>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</si>
  <si>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</si>
  <si>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</si>
  <si>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</si>
  <si>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</si>
  <si>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</si>
  <si>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</si>
  <si>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</si>
  <si>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</si>
  <si>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</si>
  <si>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</si>
  <si>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</si>
  <si>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</si>
  <si>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</si>
  <si>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</si>
  <si>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</si>
  <si>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</si>
  <si>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</si>
  <si>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</si>
  <si>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</si>
  <si>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</si>
  <si>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</si>
  <si>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</si>
  <si>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</si>
  <si>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</si>
  <si>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</si>
  <si>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</si>
  <si>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</si>
  <si>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</si>
  <si>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</si>
  <si>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</si>
  <si>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</si>
  <si>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</si>
  <si>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</si>
  <si>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</si>
  <si>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</si>
  <si>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</si>
  <si>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</si>
  <si>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</si>
  <si>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</si>
  <si>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</si>
  <si>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</si>
  <si>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</si>
  <si>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</si>
  <si>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</si>
  <si>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</si>
  <si>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</si>
  <si>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</si>
  <si>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</si>
  <si>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</si>
  <si>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</si>
  <si>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</si>
  <si>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</si>
  <si>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</si>
  <si>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</si>
  <si>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</si>
  <si>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</si>
  <si>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</si>
  <si>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</si>
  <si>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</si>
  <si>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</si>
  <si>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</si>
  <si>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</si>
  <si>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</si>
  <si>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</si>
  <si>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</si>
  <si>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</si>
  <si>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</si>
  <si>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</si>
  <si>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</si>
  <si>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</si>
  <si>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</si>
  <si>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</si>
  <si>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</si>
  <si>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</si>
  <si>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</si>
  <si>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</si>
  <si>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</si>
  <si>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</si>
  <si>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</si>
  <si>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</si>
  <si>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</si>
  <si>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</si>
  <si>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</si>
  <si>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</si>
  <si>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</si>
  <si>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</si>
  <si>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</si>
  <si>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</si>
  <si>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</si>
  <si>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</si>
  <si>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</si>
  <si>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</si>
  <si>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</si>
  <si>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</si>
  <si>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</si>
  <si>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</si>
  <si>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</si>
  <si>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</si>
  <si>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</si>
  <si>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</si>
  <si>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</si>
  <si>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</si>
  <si>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</si>
  <si>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</si>
  <si>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</si>
  <si>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</si>
  <si>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</si>
  <si>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</si>
  <si>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</si>
  <si>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</si>
  <si>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</si>
  <si>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</si>
  <si>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</si>
  <si>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</si>
  <si>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</si>
  <si>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</si>
  <si>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</si>
  <si>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</si>
  <si>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</si>
  <si>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</si>
  <si>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</si>
  <si>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</si>
  <si>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</si>
  <si>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</si>
  <si>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</si>
  <si>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</si>
  <si>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</si>
  <si>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</si>
  <si>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</si>
  <si>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</si>
  <si>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</si>
  <si>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</si>
  <si>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</si>
  <si>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</si>
  <si>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</si>
  <si>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</si>
  <si>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</si>
  <si>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</si>
  <si>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</si>
  <si>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</si>
  <si>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</si>
  <si>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</si>
  <si>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</si>
  <si>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</si>
  <si>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</si>
  <si>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</si>
  <si>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</si>
  <si>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</si>
  <si>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</si>
  <si>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</si>
  <si>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</si>
  <si>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</si>
  <si>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</si>
  <si>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</si>
  <si>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</si>
  <si>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</si>
  <si>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</si>
  <si>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</si>
  <si>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</si>
  <si>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</si>
  <si>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مصرف عبر العراق للاستثمار</t>
  </si>
  <si>
    <t>مصرف الدولي الاسلامي</t>
  </si>
  <si>
    <t>الكيمياوية والبلاستيكية</t>
  </si>
  <si>
    <t>مصرف نور العراق الاسلامي</t>
  </si>
  <si>
    <t>الخليج للتأمين وأعادة التامين</t>
  </si>
  <si>
    <t>مصرف الاستثمار</t>
  </si>
  <si>
    <t>مصرف كوردستان الدولي الاسلامي</t>
  </si>
  <si>
    <t xml:space="preserve">الحديثة للانتاج الحيواني </t>
  </si>
  <si>
    <t xml:space="preserve">سد الموصل السياحية </t>
  </si>
  <si>
    <t>الصناعات المعدنية والدراجات</t>
  </si>
  <si>
    <t>فندق السدير</t>
  </si>
  <si>
    <t xml:space="preserve">البادية للنقل العام </t>
  </si>
  <si>
    <t xml:space="preserve">الاسهم المتداولة  </t>
  </si>
  <si>
    <t>Company Names</t>
  </si>
  <si>
    <t>Total Bank sector</t>
  </si>
  <si>
    <t>المجموع الكلي</t>
  </si>
  <si>
    <t>Grand Total</t>
  </si>
  <si>
    <t xml:space="preserve">     2026/1/29 - 2026/1/25 تقرير التداول الأسبوعي </t>
  </si>
  <si>
    <t>Weekly Trading Report 25/1/2026 - 29/1/2026</t>
  </si>
  <si>
    <t xml:space="preserve">     2026/1/29 - 2026/1/25 ISX-OTC تقرير التداول الأسبوعي /المنصة     </t>
  </si>
  <si>
    <t xml:space="preserve">Over The Counter Platform (OTC) Weekly Trading Report 25/1/2026 - 29/1/2026 </t>
  </si>
  <si>
    <t>التقرير الاسبوعي لتداول الاسهم المشتراة لغير العراقيين في السوق العراق للاوراق المالية 2026/1/25 - 2026/1/29</t>
  </si>
  <si>
    <t>Non-Iraqi Weekly Trading Report (Buy) 25/1/2026 - 29/1/2026</t>
  </si>
  <si>
    <t>التقرير الاسبوعي لتداول الاسهم المباعة من غير العراقيين في السوق العراق للاوراق المالية 2026/1/25 - 2026/1/29</t>
  </si>
  <si>
    <t>Non-Iraqi Weekly Trading Report (Sell)  25/1/2026 - 29/1/2026</t>
  </si>
  <si>
    <t xml:space="preserve"> أسعار الاغلاق لاسهم الشركات المساهمة المدرجة للفترة 2026/1/25 - 2026/1/29</t>
  </si>
  <si>
    <t>Closing prices for the  listed companies from 25/1/2026 - 29/4/2026</t>
  </si>
  <si>
    <t>2026/1/29 - 2026/1/25 تقرير التداول الأسبوعي /المنصة الثالثة</t>
  </si>
  <si>
    <t xml:space="preserve">Undisclosed Platform Weekly Trading Report 25/1/2026 - 29/1/2026            </t>
  </si>
  <si>
    <t>2026/1/29 - 2026/1/25 تقرير التداول الأسبوعي / المنصة الثانية</t>
  </si>
  <si>
    <t xml:space="preserve">Second Platform Weekly Trading Report 25/1/2026 - 29/1/2026 </t>
  </si>
  <si>
    <t xml:space="preserve">      2026/1/29 - 2026/1/25 تقرير التداول الأسبوعي / المنصة النظامية</t>
  </si>
  <si>
    <t xml:space="preserve">   Weekly Trading Report / Regular 25/1/2026 - 29/1/2026 </t>
  </si>
  <si>
    <t>مجموع قطاع تامين</t>
  </si>
  <si>
    <t>كوردستان للتامين</t>
  </si>
  <si>
    <t>NKUI</t>
  </si>
  <si>
    <t>قطاع الخدمات المالية</t>
  </si>
  <si>
    <t xml:space="preserve"> مجموع قطاع الخدمات المالية</t>
  </si>
  <si>
    <t>الكرمل للوساطة</t>
  </si>
  <si>
    <t>FKSX</t>
  </si>
  <si>
    <t>نشرة تداول سندات انجاز - "الاصدارية الثالثة"</t>
  </si>
  <si>
    <t>فئة السند</t>
  </si>
  <si>
    <t>رمز التداول</t>
  </si>
  <si>
    <t>افتتاح</t>
  </si>
  <si>
    <t>سعر الاغلاق الحالي</t>
  </si>
  <si>
    <t>سعر الاغلاق السابق</t>
  </si>
  <si>
    <t xml:space="preserve">عدد السندات المتداولة </t>
  </si>
  <si>
    <t xml:space="preserve">قيمة السندات المتداولة </t>
  </si>
  <si>
    <t>CB80</t>
  </si>
  <si>
    <t>ـــــــــــــــــــ</t>
  </si>
  <si>
    <t xml:space="preserve">المجموع </t>
  </si>
  <si>
    <t xml:space="preserve">     2026/1/29- 2026/1/25 تقرير التداول الأسبوعي/سندات     </t>
  </si>
  <si>
    <t xml:space="preserve"> Weekly Trading Report 25/1/2026 - 29/1/2026 </t>
  </si>
  <si>
    <t>الوطنية لصناعات الاثاث المنزلي</t>
  </si>
  <si>
    <t>الاهلية للتامين</t>
  </si>
  <si>
    <t>رحاب كربلاء للمقاولات</t>
  </si>
  <si>
    <t>بغداد لمواد التغليف</t>
  </si>
  <si>
    <t xml:space="preserve">مصرف اشور الدولي </t>
  </si>
  <si>
    <t>Bank Of Baghdad</t>
  </si>
  <si>
    <t xml:space="preserve">المصرف العراقي الاسلامي </t>
  </si>
  <si>
    <t xml:space="preserve">مصرف الخليج التجاري </t>
  </si>
  <si>
    <t xml:space="preserve">قطاع التامين </t>
  </si>
  <si>
    <t>الحمراء للتأمين</t>
  </si>
  <si>
    <t xml:space="preserve">مجموع قطاع التامين </t>
  </si>
  <si>
    <t>Total Insurance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</si>
  <si>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</si>
  <si>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</si>
  <si>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</si>
  <si>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</si>
  <si>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</si>
  <si>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AL-Badia for General Transport</t>
  </si>
  <si>
    <t>Total Service sector</t>
  </si>
  <si>
    <t xml:space="preserve">قطاع الصناعة </t>
  </si>
  <si>
    <t>الصناعات الخفيفة</t>
  </si>
  <si>
    <t xml:space="preserve">مجموع قطاع الصناعة </t>
  </si>
  <si>
    <t>Total Industry sector</t>
  </si>
  <si>
    <t>Closing prices for the  listed companies from 25/1/2026 - 29/1/2026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</si>
</sst>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8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b/>
      <sz val="18"/>
      <color rgb="FF002060"/>
      <name val="Calibri"/>
      <family val="2"/>
    </font>
    <font>
      <sz val="11"/>
      <color theme="1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b/>
      <sz val="12"/>
      <color rgb="FF002060"/>
      <name val="Calibri"/>
      <family val="2"/>
    </font>
    <font>
      <b/>
      <sz val="15"/>
      <color rgb="FF002060"/>
      <name val="Calibri"/>
      <family val="2"/>
    </font>
    <font>
      <b/>
      <sz val="12"/>
      <color indexed="56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</borders>
  <cellStyleXfs count="722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</cellStyleXfs>
  <cellXfs count="184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82" fillId="0" borderId="0" xfId="0" applyFont="1"/>
    <xf numFmtId="0" fontId="73" fillId="0" borderId="26" xfId="0" applyFont="1" applyBorder="1" applyAlignment="1">
      <alignment vertical="center"/>
    </xf>
    <xf numFmtId="0" fontId="73" fillId="0" borderId="28" xfId="0" applyFont="1" applyBorder="1" applyAlignment="1">
      <alignment vertical="center"/>
    </xf>
    <xf numFmtId="0" fontId="83" fillId="0" borderId="28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34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1" fillId="0" borderId="34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2" fontId="91" fillId="0" borderId="28" xfId="0" applyNumberFormat="1" applyFont="1" applyBorder="1" applyAlignment="1">
      <alignment vertical="center"/>
    </xf>
    <xf numFmtId="2" fontId="86" fillId="0" borderId="28" xfId="0" applyNumberFormat="1" applyFont="1" applyBorder="1"/>
    <xf numFmtId="2" fontId="91" fillId="0" borderId="25" xfId="0" applyNumberFormat="1" applyFont="1" applyBorder="1" applyAlignment="1">
      <alignment vertical="center"/>
    </xf>
    <xf numFmtId="0" fontId="92" fillId="0" borderId="0" xfId="0" applyFont="1"/>
    <xf numFmtId="0" fontId="94" fillId="24" borderId="53" xfId="175" applyFont="1" applyFill="1" applyBorder="1" applyAlignment="1">
      <alignment horizontal="center" vertical="center"/>
    </xf>
    <xf numFmtId="0" fontId="94" fillId="24" borderId="53" xfId="175" applyFont="1" applyFill="1" applyBorder="1" applyAlignment="1">
      <alignment horizontal="center" vertical="center" wrapText="1"/>
    </xf>
    <xf numFmtId="3" fontId="95" fillId="0" borderId="53" xfId="0" applyNumberFormat="1" applyFont="1" applyBorder="1" applyAlignment="1">
      <alignment horizontal="center" vertical="center"/>
    </xf>
    <xf numFmtId="0" fontId="95" fillId="0" borderId="61" xfId="0" applyFont="1" applyBorder="1" applyAlignment="1">
      <alignment vertical="center"/>
    </xf>
    <xf numFmtId="0" fontId="95" fillId="0" borderId="53" xfId="0" applyFont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9" borderId="19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5" fillId="59" borderId="19" xfId="0" applyFont="1" applyFill="1" applyBorder="1" applyAlignment="1">
      <alignment horizontal="right"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2" fontId="93" fillId="0" borderId="60" xfId="0" applyNumberFormat="1" applyFont="1" applyBorder="1" applyAlignment="1">
      <alignment horizontal="center" vertical="center"/>
    </xf>
    <xf numFmtId="0" fontId="96" fillId="0" borderId="53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0" fontId="83" fillId="57" borderId="19" xfId="0" applyFont="1" applyFill="1" applyBorder="1" applyAlignment="1">
      <alignment horizontal="left" vertical="center" wrapText="1"/>
    </xf>
    <xf numFmtId="0" fontId="81" fillId="0" borderId="27" xfId="0" applyFont="1" applyBorder="1" applyAlignment="1">
      <alignment horizontal="center" vertical="center"/>
    </xf>
    <xf numFmtId="0" fontId="81" fillId="0" borderId="26" xfId="0" applyFont="1" applyBorder="1" applyAlignment="1">
      <alignment horizontal="center" vertical="center"/>
    </xf>
    <xf numFmtId="0" fontId="81" fillId="0" borderId="35" xfId="0" applyFont="1" applyBorder="1" applyAlignment="1">
      <alignment horizontal="center" vertical="center"/>
    </xf>
    <xf numFmtId="0" fontId="81" fillId="0" borderId="25" xfId="0" applyFont="1" applyBorder="1" applyAlignment="1">
      <alignment horizontal="center" vertical="center"/>
    </xf>
    <xf numFmtId="0" fontId="73" fillId="0" borderId="23" xfId="0" applyFont="1" applyBorder="1" applyAlignment="1">
      <alignment horizontal="center" vertical="center"/>
    </xf>
    <xf numFmtId="0" fontId="97" fillId="56" borderId="52" xfId="0" applyFont="1" applyFill="1" applyBorder="1" applyAlignment="1">
      <alignment horizontal="center" vertical="center"/>
    </xf>
    <xf numFmtId="0" fontId="97" fillId="56" borderId="52" xfId="0" applyFont="1" applyFill="1" applyBorder="1" applyAlignment="1">
      <alignment horizontal="center" vertical="center" wrapText="1"/>
    </xf>
    <xf numFmtId="0" fontId="97" fillId="59" borderId="53" xfId="0" applyFont="1" applyFill="1" applyBorder="1" applyAlignment="1">
      <alignment horizontal="center" vertical="center" wrapText="1"/>
    </xf>
    <xf numFmtId="0" fontId="97" fillId="60" borderId="54" xfId="0" applyFont="1" applyFill="1" applyBorder="1" applyAlignment="1">
      <alignment horizontal="right" vertical="center"/>
    </xf>
    <xf numFmtId="0" fontId="97" fillId="60" borderId="55" xfId="0" applyFont="1" applyFill="1" applyBorder="1" applyAlignment="1">
      <alignment horizontal="right" vertical="center"/>
    </xf>
    <xf numFmtId="0" fontId="97" fillId="60" borderId="56" xfId="0" applyFont="1" applyFill="1" applyBorder="1" applyAlignment="1">
      <alignment horizontal="right" vertical="center"/>
    </xf>
    <xf numFmtId="0" fontId="97" fillId="60" borderId="53" xfId="0" applyFont="1" applyFill="1" applyBorder="1" applyAlignment="1">
      <alignment horizontal="left" vertical="center"/>
    </xf>
    <xf numFmtId="0" fontId="97" fillId="0" borderId="52" xfId="176" applyFont="1" applyBorder="1" applyAlignment="1">
      <alignment horizontal="right" vertical="center"/>
    </xf>
    <xf numFmtId="0" fontId="97" fillId="0" borderId="52" xfId="176" applyFont="1" applyBorder="1" applyAlignment="1">
      <alignment horizontal="left" vertical="center"/>
    </xf>
    <xf numFmtId="3" fontId="97" fillId="0" borderId="57" xfId="176" applyNumberFormat="1" applyFont="1" applyBorder="1" applyAlignment="1">
      <alignment horizontal="center" vertical="center"/>
    </xf>
    <xf numFmtId="0" fontId="97" fillId="0" borderId="53" xfId="200" applyFont="1" applyBorder="1" applyAlignment="1">
      <alignment vertical="center"/>
    </xf>
    <xf numFmtId="0" fontId="97" fillId="59" borderId="58" xfId="176" applyFont="1" applyFill="1" applyBorder="1" applyAlignment="1">
      <alignment horizontal="center" vertical="center"/>
    </xf>
    <xf numFmtId="0" fontId="97" fillId="59" borderId="59" xfId="176" applyFont="1" applyFill="1" applyBorder="1" applyAlignment="1">
      <alignment horizontal="center" vertical="center"/>
    </xf>
    <xf numFmtId="3" fontId="97" fillId="59" borderId="57" xfId="176" applyNumberFormat="1" applyFont="1" applyFill="1" applyBorder="1" applyAlignment="1">
      <alignment horizontal="center" vertical="center"/>
    </xf>
    <xf numFmtId="0" fontId="97" fillId="59" borderId="53" xfId="0" applyFont="1" applyFill="1" applyBorder="1" applyAlignment="1">
      <alignment vertical="center"/>
    </xf>
    <xf numFmtId="0" fontId="76" fillId="0" borderId="0" xfId="0" applyFont="1" applyAlignment="1">
      <alignment horizontal="center"/>
    </xf>
  </cellXfs>
  <cellStyles count="722">
    <cellStyle name="20% - Accent1" xfId="1" builtinId="30" customBuiltin="1"/>
    <cellStyle name="20% - Accent1 10" xfId="577"/>
    <cellStyle name="20% - Accent1 11" xfId="621"/>
    <cellStyle name="20% - Accent1 12" xfId="641"/>
    <cellStyle name="20% - Accent1 13" xfId="655"/>
    <cellStyle name="20% - Accent1 14" xfId="701"/>
    <cellStyle name="20% - Accent1 2" xfId="2"/>
    <cellStyle name="20% - Accent1 3" xfId="3"/>
    <cellStyle name="20% - Accent1 4" xfId="4"/>
    <cellStyle name="20% - Accent1 5" xfId="507"/>
    <cellStyle name="20% - Accent1 6" xfId="521"/>
    <cellStyle name="20% - Accent1 7" xfId="535"/>
    <cellStyle name="20% - Accent1 8" xfId="549"/>
    <cellStyle name="20% - Accent1 9" xfId="563"/>
    <cellStyle name="20% - Accent2" xfId="5" builtinId="34" customBuiltin="1"/>
    <cellStyle name="20% - Accent2 10" xfId="579"/>
    <cellStyle name="20% - Accent2 11" xfId="623"/>
    <cellStyle name="20% - Accent2 12" xfId="643"/>
    <cellStyle name="20% - Accent2 13" xfId="657"/>
    <cellStyle name="20% - Accent2 14" xfId="703"/>
    <cellStyle name="20% - Accent2 2" xfId="6"/>
    <cellStyle name="20% - Accent2 3" xfId="7"/>
    <cellStyle name="20% - Accent2 4" xfId="8"/>
    <cellStyle name="20% - Accent2 5" xfId="509"/>
    <cellStyle name="20% - Accent2 6" xfId="523"/>
    <cellStyle name="20% - Accent2 7" xfId="537"/>
    <cellStyle name="20% - Accent2 8" xfId="551"/>
    <cellStyle name="20% - Accent2 9" xfId="565"/>
    <cellStyle name="20% - Accent3" xfId="9" builtinId="38" customBuiltin="1"/>
    <cellStyle name="20% - Accent3 10" xfId="581"/>
    <cellStyle name="20% - Accent3 11" xfId="625"/>
    <cellStyle name="20% - Accent3 12" xfId="645"/>
    <cellStyle name="20% - Accent3 13" xfId="659"/>
    <cellStyle name="20% - Accent3 14" xfId="705"/>
    <cellStyle name="20% - Accent3 2" xfId="10"/>
    <cellStyle name="20% - Accent3 3" xfId="11"/>
    <cellStyle name="20% - Accent3 4" xfId="12"/>
    <cellStyle name="20% - Accent3 5" xfId="511"/>
    <cellStyle name="20% - Accent3 6" xfId="525"/>
    <cellStyle name="20% - Accent3 7" xfId="539"/>
    <cellStyle name="20% - Accent3 8" xfId="553"/>
    <cellStyle name="20% - Accent3 9" xfId="567"/>
    <cellStyle name="20% - Accent4" xfId="13" builtinId="42" customBuiltin="1"/>
    <cellStyle name="20% - Accent4 10" xfId="583"/>
    <cellStyle name="20% - Accent4 11" xfId="627"/>
    <cellStyle name="20% - Accent4 12" xfId="647"/>
    <cellStyle name="20% - Accent4 13" xfId="661"/>
    <cellStyle name="20% - Accent4 14" xfId="707"/>
    <cellStyle name="20% - Accent4 2" xfId="14"/>
    <cellStyle name="20% - Accent4 3" xfId="15"/>
    <cellStyle name="20% - Accent4 4" xfId="16"/>
    <cellStyle name="20% - Accent4 5" xfId="513"/>
    <cellStyle name="20% - Accent4 6" xfId="527"/>
    <cellStyle name="20% - Accent4 7" xfId="541"/>
    <cellStyle name="20% - Accent4 8" xfId="555"/>
    <cellStyle name="20% - Accent4 9" xfId="569"/>
    <cellStyle name="20% - Accent5" xfId="17" builtinId="46" customBuiltin="1"/>
    <cellStyle name="20% - Accent5 10" xfId="585"/>
    <cellStyle name="20% - Accent5 11" xfId="629"/>
    <cellStyle name="20% - Accent5 12" xfId="649"/>
    <cellStyle name="20% - Accent5 13" xfId="663"/>
    <cellStyle name="20% - Accent5 14" xfId="709"/>
    <cellStyle name="20% - Accent5 2" xfId="18"/>
    <cellStyle name="20% - Accent5 3" xfId="19"/>
    <cellStyle name="20% - Accent5 4" xfId="20"/>
    <cellStyle name="20% - Accent5 5" xfId="515"/>
    <cellStyle name="20% - Accent5 6" xfId="529"/>
    <cellStyle name="20% - Accent5 7" xfId="543"/>
    <cellStyle name="20% - Accent5 8" xfId="557"/>
    <cellStyle name="20% - Accent5 9" xfId="571"/>
    <cellStyle name="20% - Accent6" xfId="21" builtinId="50" customBuiltin="1"/>
    <cellStyle name="20% - Accent6 10" xfId="587"/>
    <cellStyle name="20% - Accent6 11" xfId="631"/>
    <cellStyle name="20% - Accent6 12" xfId="651"/>
    <cellStyle name="20% - Accent6 13" xfId="665"/>
    <cellStyle name="20% - Accent6 14" xfId="711"/>
    <cellStyle name="20% - Accent6 2" xfId="22"/>
    <cellStyle name="20% - Accent6 3" xfId="23"/>
    <cellStyle name="20% - Accent6 4" xfId="24"/>
    <cellStyle name="20% - Accent6 5" xfId="517"/>
    <cellStyle name="20% - Accent6 6" xfId="531"/>
    <cellStyle name="20% - Accent6 7" xfId="545"/>
    <cellStyle name="20% - Accent6 8" xfId="559"/>
    <cellStyle name="20% - Accent6 9" xfId="573"/>
    <cellStyle name="40% - Accent1" xfId="25" builtinId="31" customBuiltin="1"/>
    <cellStyle name="40% - Accent1 10" xfId="578"/>
    <cellStyle name="40% - Accent1 11" xfId="622"/>
    <cellStyle name="40% - Accent1 12" xfId="642"/>
    <cellStyle name="40% - Accent1 13" xfId="656"/>
    <cellStyle name="40% - Accent1 14" xfId="702"/>
    <cellStyle name="40% - Accent1 2" xfId="26"/>
    <cellStyle name="40% - Accent1 3" xfId="27"/>
    <cellStyle name="40% - Accent1 4" xfId="28"/>
    <cellStyle name="40% - Accent1 5" xfId="508"/>
    <cellStyle name="40% - Accent1 6" xfId="522"/>
    <cellStyle name="40% - Accent1 7" xfId="536"/>
    <cellStyle name="40% - Accent1 8" xfId="550"/>
    <cellStyle name="40% - Accent1 9" xfId="564"/>
    <cellStyle name="40% - Accent2" xfId="29" builtinId="35" customBuiltin="1"/>
    <cellStyle name="40% - Accent2 10" xfId="580"/>
    <cellStyle name="40% - Accent2 11" xfId="624"/>
    <cellStyle name="40% - Accent2 12" xfId="644"/>
    <cellStyle name="40% - Accent2 13" xfId="658"/>
    <cellStyle name="40% - Accent2 14" xfId="704"/>
    <cellStyle name="40% - Accent2 2" xfId="30"/>
    <cellStyle name="40% - Accent2 3" xfId="31"/>
    <cellStyle name="40% - Accent2 4" xfId="32"/>
    <cellStyle name="40% - Accent2 5" xfId="510"/>
    <cellStyle name="40% - Accent2 6" xfId="524"/>
    <cellStyle name="40% - Accent2 7" xfId="538"/>
    <cellStyle name="40% - Accent2 8" xfId="552"/>
    <cellStyle name="40% - Accent2 9" xfId="566"/>
    <cellStyle name="40% - Accent3" xfId="33" builtinId="39" customBuiltin="1"/>
    <cellStyle name="40% - Accent3 10" xfId="582"/>
    <cellStyle name="40% - Accent3 11" xfId="626"/>
    <cellStyle name="40% - Accent3 12" xfId="646"/>
    <cellStyle name="40% - Accent3 13" xfId="660"/>
    <cellStyle name="40% - Accent3 14" xfId="706"/>
    <cellStyle name="40% - Accent3 2" xfId="34"/>
    <cellStyle name="40% - Accent3 3" xfId="35"/>
    <cellStyle name="40% - Accent3 4" xfId="36"/>
    <cellStyle name="40% - Accent3 5" xfId="512"/>
    <cellStyle name="40% - Accent3 6" xfId="526"/>
    <cellStyle name="40% - Accent3 7" xfId="540"/>
    <cellStyle name="40% - Accent3 8" xfId="554"/>
    <cellStyle name="40% - Accent3 9" xfId="568"/>
    <cellStyle name="40% - Accent4" xfId="37" builtinId="43" customBuiltin="1"/>
    <cellStyle name="40% - Accent4 10" xfId="584"/>
    <cellStyle name="40% - Accent4 11" xfId="628"/>
    <cellStyle name="40% - Accent4 12" xfId="648"/>
    <cellStyle name="40% - Accent4 13" xfId="662"/>
    <cellStyle name="40% - Accent4 14" xfId="708"/>
    <cellStyle name="40% - Accent4 2" xfId="38"/>
    <cellStyle name="40% - Accent4 3" xfId="39"/>
    <cellStyle name="40% - Accent4 4" xfId="40"/>
    <cellStyle name="40% - Accent4 5" xfId="514"/>
    <cellStyle name="40% - Accent4 6" xfId="528"/>
    <cellStyle name="40% - Accent4 7" xfId="542"/>
    <cellStyle name="40% - Accent4 8" xfId="556"/>
    <cellStyle name="40% - Accent4 9" xfId="570"/>
    <cellStyle name="40% - Accent5" xfId="41" builtinId="47" customBuiltin="1"/>
    <cellStyle name="40% - Accent5 10" xfId="586"/>
    <cellStyle name="40% - Accent5 11" xfId="630"/>
    <cellStyle name="40% - Accent5 12" xfId="650"/>
    <cellStyle name="40% - Accent5 13" xfId="664"/>
    <cellStyle name="40% - Accent5 14" xfId="710"/>
    <cellStyle name="40% - Accent5 2" xfId="42"/>
    <cellStyle name="40% - Accent5 3" xfId="43"/>
    <cellStyle name="40% - Accent5 4" xfId="44"/>
    <cellStyle name="40% - Accent5 5" xfId="516"/>
    <cellStyle name="40% - Accent5 6" xfId="530"/>
    <cellStyle name="40% - Accent5 7" xfId="544"/>
    <cellStyle name="40% - Accent5 8" xfId="558"/>
    <cellStyle name="40% - Accent5 9" xfId="572"/>
    <cellStyle name="40% - Accent6" xfId="45" builtinId="51" customBuiltin="1"/>
    <cellStyle name="40% - Accent6 10" xfId="588"/>
    <cellStyle name="40% - Accent6 11" xfId="632"/>
    <cellStyle name="40% - Accent6 12" xfId="652"/>
    <cellStyle name="40% - Accent6 13" xfId="666"/>
    <cellStyle name="40% - Accent6 14" xfId="712"/>
    <cellStyle name="40% - Accent6 2" xfId="46"/>
    <cellStyle name="40% - Accent6 3" xfId="47"/>
    <cellStyle name="40% - Accent6 4" xfId="48"/>
    <cellStyle name="40% - Accent6 5" xfId="518"/>
    <cellStyle name="40% - Accent6 6" xfId="532"/>
    <cellStyle name="40% - Accent6 7" xfId="546"/>
    <cellStyle name="40% - Accent6 8" xfId="560"/>
    <cellStyle name="40% - Accent6 9" xfId="574"/>
    <cellStyle name="60% - Accent1" xfId="49" builtinId="32" customBuiltin="1"/>
    <cellStyle name="60% - Accent1 2" xfId="50"/>
    <cellStyle name="60% - Accent1 3" xfId="51"/>
    <cellStyle name="60% - Accent1 4" xfId="52"/>
    <cellStyle name="60% - Accent2" xfId="53" builtinId="36" customBuiltin="1"/>
    <cellStyle name="60% - Accent2 2" xfId="54"/>
    <cellStyle name="60% - Accent2 3" xfId="55"/>
    <cellStyle name="60% - Accent2 4" xfId="56"/>
    <cellStyle name="60% - Accent3" xfId="57" builtinId="40" customBuiltin="1"/>
    <cellStyle name="60% - Accent3 2" xfId="58"/>
    <cellStyle name="60% - Accent3 3" xfId="59"/>
    <cellStyle name="60% - Accent3 4" xfId="60"/>
    <cellStyle name="60% - Accent4" xfId="61" builtinId="44" customBuiltin="1"/>
    <cellStyle name="60% - Accent4 2" xfId="62"/>
    <cellStyle name="60% - Accent4 3" xfId="63"/>
    <cellStyle name="60% - Accent4 4" xfId="64"/>
    <cellStyle name="60% - Accent5" xfId="65" builtinId="48" customBuiltin="1"/>
    <cellStyle name="60% - Accent5 2" xfId="66"/>
    <cellStyle name="60% - Accent5 3" xfId="67"/>
    <cellStyle name="60% - Accent5 4" xfId="68"/>
    <cellStyle name="60% - Accent6" xfId="69" builtinId="52" customBuiltin="1"/>
    <cellStyle name="60% - Accent6 2" xfId="70"/>
    <cellStyle name="60% - Accent6 3" xfId="71"/>
    <cellStyle name="60% - Accent6 4" xfId="72"/>
    <cellStyle name="Accent1" xfId="73" builtinId="29" customBuiltin="1"/>
    <cellStyle name="Accent1 2" xfId="74"/>
    <cellStyle name="Accent1 3" xfId="75"/>
    <cellStyle name="Accent1 4" xfId="76"/>
    <cellStyle name="Accent2" xfId="77" builtinId="33" customBuiltin="1"/>
    <cellStyle name="Accent2 2" xfId="78"/>
    <cellStyle name="Accent2 3" xfId="79"/>
    <cellStyle name="Accent2 4" xfId="80"/>
    <cellStyle name="Accent3" xfId="81" builtinId="37" customBuiltin="1"/>
    <cellStyle name="Accent3 2" xfId="82"/>
    <cellStyle name="Accent3 3" xfId="83"/>
    <cellStyle name="Accent3 4" xfId="84"/>
    <cellStyle name="Accent4" xfId="85" builtinId="41" customBuiltin="1"/>
    <cellStyle name="Accent4 2" xfId="86"/>
    <cellStyle name="Accent4 3" xfId="87"/>
    <cellStyle name="Accent4 4" xfId="88"/>
    <cellStyle name="Accent5" xfId="89" builtinId="45" customBuiltin="1"/>
    <cellStyle name="Accent5 2" xfId="90"/>
    <cellStyle name="Accent5 3" xfId="91"/>
    <cellStyle name="Accent5 4" xfId="92"/>
    <cellStyle name="Accent6" xfId="93" builtinId="49" customBuiltin="1"/>
    <cellStyle name="Accent6 2" xfId="94"/>
    <cellStyle name="Accent6 3" xfId="95"/>
    <cellStyle name="Accent6 4" xfId="96"/>
    <cellStyle name="Bad" xfId="97" builtinId="27" customBuiltin="1"/>
    <cellStyle name="Bad 2" xfId="98"/>
    <cellStyle name="Bad 3" xfId="99"/>
    <cellStyle name="Bad 4" xfId="100"/>
    <cellStyle name="Calculation" xfId="101" builtinId="22" customBuiltin="1"/>
    <cellStyle name="Calculation 2" xfId="102"/>
    <cellStyle name="Calculation 3" xfId="103"/>
    <cellStyle name="Calculation 3 2" xfId="104"/>
    <cellStyle name="Calculation 3 2 2" xfId="597"/>
    <cellStyle name="Calculation 3 2 3" xfId="677"/>
    <cellStyle name="Calculation 3 3" xfId="105"/>
    <cellStyle name="Calculation 3 3 2" xfId="606"/>
    <cellStyle name="Calculation 3 3 3" xfId="686"/>
    <cellStyle name="Calculation 3 4" xfId="106"/>
    <cellStyle name="Calculation 3 4 2" xfId="612"/>
    <cellStyle name="Calculation 3 4 3" xfId="692"/>
    <cellStyle name="Calculation 3 5" xfId="107"/>
    <cellStyle name="Calculation 3 5 2" xfId="615"/>
    <cellStyle name="Calculation 3 5 3" xfId="695"/>
    <cellStyle name="Calculation 3 6" xfId="108"/>
    <cellStyle name="Calculation 3 6 2" xfId="635"/>
    <cellStyle name="Calculation 3 6 3" xfId="715"/>
    <cellStyle name="Calculation 3 7" xfId="591"/>
    <cellStyle name="Calculation 3 8" xfId="671"/>
    <cellStyle name="Calculation 4" xfId="109"/>
    <cellStyle name="Check Cell" xfId="110" builtinId="23" customBuiltin="1"/>
    <cellStyle name="Check Cell 2" xfId="111"/>
    <cellStyle name="Check Cell 3" xfId="112"/>
    <cellStyle name="Check Cell 4" xfId="113"/>
    <cellStyle name="Comma 2" xfId="114"/>
    <cellStyle name="Comma 3" xfId="115"/>
    <cellStyle name="Comma 3 2" xfId="116"/>
    <cellStyle name="Comma 3 3" xfId="117"/>
    <cellStyle name="Comma 4" xfId="670"/>
    <cellStyle name="Explanatory Text" xfId="118" builtinId="53" customBuiltin="1"/>
    <cellStyle name="Explanatory Text 2" xfId="119"/>
    <cellStyle name="Explanatory Text 3" xfId="120"/>
    <cellStyle name="Explanatory Text 4" xfId="121"/>
    <cellStyle name="Good" xfId="122" builtinId="26" customBuiltin="1"/>
    <cellStyle name="Good 2" xfId="123"/>
    <cellStyle name="Good 3" xfId="124"/>
    <cellStyle name="Good 4" xfId="125"/>
    <cellStyle name="Heading 1" xfId="126" builtinId="16" customBuiltin="1"/>
    <cellStyle name="Heading 1 2" xfId="127"/>
    <cellStyle name="Heading 1 3" xfId="128"/>
    <cellStyle name="Heading 1 4" xfId="129"/>
    <cellStyle name="Heading 2" xfId="130" builtinId="17" customBuiltin="1"/>
    <cellStyle name="Heading 2 2" xfId="131"/>
    <cellStyle name="Heading 2 3" xfId="132"/>
    <cellStyle name="Heading 2 4" xfId="133"/>
    <cellStyle name="Heading 3" xfId="134" builtinId="18" customBuiltin="1"/>
    <cellStyle name="Heading 3 2" xfId="135"/>
    <cellStyle name="Heading 3 3" xfId="136"/>
    <cellStyle name="Heading 3 4" xfId="137"/>
    <cellStyle name="Heading 4" xfId="138" builtinId="19" customBuiltin="1"/>
    <cellStyle name="Heading 4 2" xfId="139"/>
    <cellStyle name="Heading 4 3" xfId="140"/>
    <cellStyle name="Heading 4 4" xfId="141"/>
    <cellStyle name="Hyperlink 2" xfId="142"/>
    <cellStyle name="Input" xfId="143" builtinId="20" customBuiltin="1"/>
    <cellStyle name="Input 2" xfId="144"/>
    <cellStyle name="Input 3" xfId="145"/>
    <cellStyle name="Input 3 2" xfId="146"/>
    <cellStyle name="Input 3 2 2" xfId="598"/>
    <cellStyle name="Input 3 2 3" xfId="678"/>
    <cellStyle name="Input 3 3" xfId="147"/>
    <cellStyle name="Input 3 3 2" xfId="605"/>
    <cellStyle name="Input 3 3 3" xfId="685"/>
    <cellStyle name="Input 3 4" xfId="148"/>
    <cellStyle name="Input 3 4 2" xfId="611"/>
    <cellStyle name="Input 3 4 3" xfId="691"/>
    <cellStyle name="Input 3 5" xfId="149"/>
    <cellStyle name="Input 3 5 2" xfId="616"/>
    <cellStyle name="Input 3 5 3" xfId="696"/>
    <cellStyle name="Input 3 6" xfId="150"/>
    <cellStyle name="Input 3 6 2" xfId="636"/>
    <cellStyle name="Input 3 6 3" xfId="716"/>
    <cellStyle name="Input 3 7" xfId="592"/>
    <cellStyle name="Input 3 8" xfId="672"/>
    <cellStyle name="Input 4" xfId="151"/>
    <cellStyle name="Linked Cell" xfId="152" builtinId="24" customBuiltin="1"/>
    <cellStyle name="Linked Cell 2" xfId="153"/>
    <cellStyle name="Linked Cell 3" xfId="154"/>
    <cellStyle name="Linked Cell 4" xfId="155"/>
    <cellStyle name="Neutral" xfId="156" builtinId="28" customBuiltin="1"/>
    <cellStyle name="Neutral 2" xfId="157"/>
    <cellStyle name="Neutral 3" xfId="158"/>
    <cellStyle name="Neutral 4" xfId="159"/>
    <cellStyle name="Normal" xfId="0" builtinId="0"/>
    <cellStyle name="Normal 10" xfId="160"/>
    <cellStyle name="Normal 10 2" xfId="161"/>
    <cellStyle name="Normal 100" xfId="162"/>
    <cellStyle name="Normal 101" xfId="163"/>
    <cellStyle name="Normal 102" xfId="164"/>
    <cellStyle name="Normal 103" xfId="165"/>
    <cellStyle name="Normal 104" xfId="166"/>
    <cellStyle name="Normal 105" xfId="167"/>
    <cellStyle name="Normal 106" xfId="168"/>
    <cellStyle name="Normal 107" xfId="169"/>
    <cellStyle name="Normal 108" xfId="170"/>
    <cellStyle name="Normal 109" xfId="171"/>
    <cellStyle name="Normal 11" xfId="172"/>
    <cellStyle name="Normal 110" xfId="173"/>
    <cellStyle name="Normal 111" xfId="174"/>
    <cellStyle name="Normal 112" xfId="175"/>
    <cellStyle name="Normal 112 2" xfId="176"/>
    <cellStyle name="Normal 113" xfId="177"/>
    <cellStyle name="Normal 113 2" xfId="178"/>
    <cellStyle name="Normal 114" xfId="179"/>
    <cellStyle name="Normal 114 2" xfId="180"/>
    <cellStyle name="Normal 115" xfId="181"/>
    <cellStyle name="Normal 115 2" xfId="182"/>
    <cellStyle name="Normal 116" xfId="183"/>
    <cellStyle name="Normal 116 2" xfId="184"/>
    <cellStyle name="Normal 117" xfId="185"/>
    <cellStyle name="Normal 117 2" xfId="186"/>
    <cellStyle name="Normal 118" xfId="187"/>
    <cellStyle name="Normal 118 2" xfId="188"/>
    <cellStyle name="Normal 119" xfId="189"/>
    <cellStyle name="Normal 119 2" xfId="190"/>
    <cellStyle name="Normal 12" xfId="191"/>
    <cellStyle name="Normal 120" xfId="192"/>
    <cellStyle name="Normal 120 2" xfId="193"/>
    <cellStyle name="Normal 121" xfId="194"/>
    <cellStyle name="Normal 121 2" xfId="195"/>
    <cellStyle name="Normal 122" xfId="196"/>
    <cellStyle name="Normal 123" xfId="197"/>
    <cellStyle name="Normal 124" xfId="198"/>
    <cellStyle name="Normal 125" xfId="199"/>
    <cellStyle name="Normal 126" xfId="200"/>
    <cellStyle name="Normal 126 2" xfId="201"/>
    <cellStyle name="Normal 127" xfId="202"/>
    <cellStyle name="Normal 127 2" xfId="203"/>
    <cellStyle name="Normal 128" xfId="204"/>
    <cellStyle name="Normal 129" xfId="205"/>
    <cellStyle name="Normal 129 2" xfId="206"/>
    <cellStyle name="Normal 13" xfId="207"/>
    <cellStyle name="Normal 130" xfId="208"/>
    <cellStyle name="Normal 131" xfId="209"/>
    <cellStyle name="Normal 132" xfId="210"/>
    <cellStyle name="Normal 133" xfId="211"/>
    <cellStyle name="Normal 134" xfId="212"/>
    <cellStyle name="Normal 135" xfId="213"/>
    <cellStyle name="Normal 136" xfId="214"/>
    <cellStyle name="Normal 137" xfId="215"/>
    <cellStyle name="Normal 138" xfId="216"/>
    <cellStyle name="Normal 139" xfId="217"/>
    <cellStyle name="Normal 14" xfId="218"/>
    <cellStyle name="Normal 140" xfId="219"/>
    <cellStyle name="Normal 141" xfId="220"/>
    <cellStyle name="Normal 142" xfId="221"/>
    <cellStyle name="Normal 143" xfId="222"/>
    <cellStyle name="Normal 144" xfId="223"/>
    <cellStyle name="Normal 145" xfId="224"/>
    <cellStyle name="Normal 146" xfId="225"/>
    <cellStyle name="Normal 147" xfId="226"/>
    <cellStyle name="Normal 148" xfId="227"/>
    <cellStyle name="Normal 149" xfId="228"/>
    <cellStyle name="Normal 15" xfId="229"/>
    <cellStyle name="Normal 150" xfId="230"/>
    <cellStyle name="Normal 151" xfId="231"/>
    <cellStyle name="Normal 152" xfId="232"/>
    <cellStyle name="Normal 153" xfId="233"/>
    <cellStyle name="Normal 154" xfId="234"/>
    <cellStyle name="Normal 155" xfId="235"/>
    <cellStyle name="Normal 156" xfId="236"/>
    <cellStyle name="Normal 157" xfId="237"/>
    <cellStyle name="Normal 158" xfId="238"/>
    <cellStyle name="Normal 159" xfId="239"/>
    <cellStyle name="Normal 16" xfId="240"/>
    <cellStyle name="Normal 160" xfId="241"/>
    <cellStyle name="Normal 161" xfId="242"/>
    <cellStyle name="Normal 162" xfId="243"/>
    <cellStyle name="Normal 163" xfId="244"/>
    <cellStyle name="Normal 164" xfId="245"/>
    <cellStyle name="Normal 165" xfId="246"/>
    <cellStyle name="Normal 166" xfId="247"/>
    <cellStyle name="Normal 167" xfId="248"/>
    <cellStyle name="Normal 168" xfId="249"/>
    <cellStyle name="Normal 169" xfId="250"/>
    <cellStyle name="Normal 17" xfId="251"/>
    <cellStyle name="Normal 170" xfId="252"/>
    <cellStyle name="Normal 171" xfId="253"/>
    <cellStyle name="Normal 172" xfId="254"/>
    <cellStyle name="Normal 173" xfId="255"/>
    <cellStyle name="Normal 174" xfId="256"/>
    <cellStyle name="Normal 175" xfId="257"/>
    <cellStyle name="Normal 176" xfId="258"/>
    <cellStyle name="Normal 177" xfId="259"/>
    <cellStyle name="Normal 178" xfId="260"/>
    <cellStyle name="Normal 179" xfId="261"/>
    <cellStyle name="Normal 18" xfId="262"/>
    <cellStyle name="Normal 180" xfId="263"/>
    <cellStyle name="Normal 181" xfId="264"/>
    <cellStyle name="Normal 182" xfId="265"/>
    <cellStyle name="Normal 183" xfId="266"/>
    <cellStyle name="Normal 184" xfId="267"/>
    <cellStyle name="Normal 185" xfId="268"/>
    <cellStyle name="Normal 186" xfId="269"/>
    <cellStyle name="Normal 187" xfId="270"/>
    <cellStyle name="Normal 188" xfId="271"/>
    <cellStyle name="Normal 189" xfId="272"/>
    <cellStyle name="Normal 19" xfId="273"/>
    <cellStyle name="Normal 190" xfId="274"/>
    <cellStyle name="Normal 191" xfId="275"/>
    <cellStyle name="Normal 192" xfId="276"/>
    <cellStyle name="Normal 193" xfId="277"/>
    <cellStyle name="Normal 194" xfId="278"/>
    <cellStyle name="Normal 195" xfId="279"/>
    <cellStyle name="Normal 196" xfId="280"/>
    <cellStyle name="Normal 197" xfId="281"/>
    <cellStyle name="Normal 197 2" xfId="282"/>
    <cellStyle name="Normal 198" xfId="283"/>
    <cellStyle name="Normal 198 2" xfId="284"/>
    <cellStyle name="Normal 199" xfId="285"/>
    <cellStyle name="Normal 2" xfId="286"/>
    <cellStyle name="Normal 2 2" xfId="287"/>
    <cellStyle name="Normal 2 3" xfId="288"/>
    <cellStyle name="Normal 20" xfId="289"/>
    <cellStyle name="Normal 200" xfId="290"/>
    <cellStyle name="Normal 200 2" xfId="291"/>
    <cellStyle name="Normal 201" xfId="292"/>
    <cellStyle name="Normal 201 2" xfId="293"/>
    <cellStyle name="Normal 202" xfId="294"/>
    <cellStyle name="Normal 202 2" xfId="295"/>
    <cellStyle name="Normal 203" xfId="296"/>
    <cellStyle name="Normal 203 2" xfId="297"/>
    <cellStyle name="Normal 204" xfId="298"/>
    <cellStyle name="Normal 204 2" xfId="299"/>
    <cellStyle name="Normal 205" xfId="300"/>
    <cellStyle name="Normal 205 2" xfId="301"/>
    <cellStyle name="Normal 206" xfId="302"/>
    <cellStyle name="Normal 206 2" xfId="303"/>
    <cellStyle name="Normal 207" xfId="304"/>
    <cellStyle name="Normal 207 2" xfId="305"/>
    <cellStyle name="Normal 208" xfId="306"/>
    <cellStyle name="Normal 208 2" xfId="307"/>
    <cellStyle name="Normal 209" xfId="308"/>
    <cellStyle name="Normal 209 2" xfId="309"/>
    <cellStyle name="Normal 21" xfId="310"/>
    <cellStyle name="Normal 210" xfId="311"/>
    <cellStyle name="Normal 211" xfId="312"/>
    <cellStyle name="Normal 212" xfId="313"/>
    <cellStyle name="Normal 213" xfId="314"/>
    <cellStyle name="Normal 214" xfId="315"/>
    <cellStyle name="Normal 215" xfId="316"/>
    <cellStyle name="Normal 216" xfId="317"/>
    <cellStyle name="Normal 217" xfId="318"/>
    <cellStyle name="Normal 218" xfId="319"/>
    <cellStyle name="Normal 219" xfId="320"/>
    <cellStyle name="Normal 22" xfId="321"/>
    <cellStyle name="Normal 220" xfId="322"/>
    <cellStyle name="Normal 221" xfId="323"/>
    <cellStyle name="Normal 222" xfId="324"/>
    <cellStyle name="Normal 223" xfId="325"/>
    <cellStyle name="Normal 224" xfId="326"/>
    <cellStyle name="Normal 225" xfId="327"/>
    <cellStyle name="Normal 226" xfId="328"/>
    <cellStyle name="Normal 227" xfId="329"/>
    <cellStyle name="Normal 228" xfId="330"/>
    <cellStyle name="Normal 229" xfId="331"/>
    <cellStyle name="Normal 23" xfId="332"/>
    <cellStyle name="Normal 230" xfId="333"/>
    <cellStyle name="Normal 231" xfId="334"/>
    <cellStyle name="Normal 232" xfId="335"/>
    <cellStyle name="Normal 233" xfId="336"/>
    <cellStyle name="Normal 234" xfId="337"/>
    <cellStyle name="Normal 235" xfId="338"/>
    <cellStyle name="Normal 236" xfId="339"/>
    <cellStyle name="Normal 237" xfId="340"/>
    <cellStyle name="Normal 238" xfId="341"/>
    <cellStyle name="Normal 239" xfId="342"/>
    <cellStyle name="Normal 24" xfId="343"/>
    <cellStyle name="Normal 240" xfId="344"/>
    <cellStyle name="Normal 241" xfId="345"/>
    <cellStyle name="Normal 242" xfId="346"/>
    <cellStyle name="Normal 243" xfId="347"/>
    <cellStyle name="Normal 244" xfId="348"/>
    <cellStyle name="Normal 245" xfId="349"/>
    <cellStyle name="Normal 246" xfId="350"/>
    <cellStyle name="Normal 247" xfId="351"/>
    <cellStyle name="Normal 248" xfId="352"/>
    <cellStyle name="Normal 249" xfId="353"/>
    <cellStyle name="Normal 25" xfId="354"/>
    <cellStyle name="Normal 250" xfId="355"/>
    <cellStyle name="Normal 251" xfId="356"/>
    <cellStyle name="Normal 252" xfId="357"/>
    <cellStyle name="Normal 253" xfId="358"/>
    <cellStyle name="Normal 254" xfId="359"/>
    <cellStyle name="Normal 255" xfId="360"/>
    <cellStyle name="Normal 256" xfId="361"/>
    <cellStyle name="Normal 257" xfId="362"/>
    <cellStyle name="Normal 258" xfId="363"/>
    <cellStyle name="Normal 259" xfId="364"/>
    <cellStyle name="Normal 259 10" xfId="667"/>
    <cellStyle name="Normal 259 11" xfId="713"/>
    <cellStyle name="Normal 259 2" xfId="519"/>
    <cellStyle name="Normal 259 3" xfId="533"/>
    <cellStyle name="Normal 259 4" xfId="547"/>
    <cellStyle name="Normal 259 5" xfId="561"/>
    <cellStyle name="Normal 259 6" xfId="575"/>
    <cellStyle name="Normal 259 7" xfId="589"/>
    <cellStyle name="Normal 259 8" xfId="633"/>
    <cellStyle name="Normal 259 9" xfId="653"/>
    <cellStyle name="Normal 26" xfId="365"/>
    <cellStyle name="Normal 260" xfId="669"/>
    <cellStyle name="Normal 261" xfId="721"/>
    <cellStyle name="Normal 27" xfId="366"/>
    <cellStyle name="Normal 28" xfId="367"/>
    <cellStyle name="Normal 29" xfId="368"/>
    <cellStyle name="Normal 3" xfId="369"/>
    <cellStyle name="Normal 3 2" xfId="370"/>
    <cellStyle name="Normal 30" xfId="371"/>
    <cellStyle name="Normal 31" xfId="372"/>
    <cellStyle name="Normal 32" xfId="373"/>
    <cellStyle name="Normal 33" xfId="374"/>
    <cellStyle name="Normal 34" xfId="375"/>
    <cellStyle name="Normal 35" xfId="376"/>
    <cellStyle name="Normal 35 2" xfId="377"/>
    <cellStyle name="Normal 36" xfId="378"/>
    <cellStyle name="Normal 36 2" xfId="379"/>
    <cellStyle name="Normal 37" xfId="380"/>
    <cellStyle name="Normal 37 2" xfId="381"/>
    <cellStyle name="Normal 38" xfId="382"/>
    <cellStyle name="Normal 39" xfId="383"/>
    <cellStyle name="Normal 4" xfId="384"/>
    <cellStyle name="Normal 4 2" xfId="385"/>
    <cellStyle name="Normal 40" xfId="386"/>
    <cellStyle name="Normal 41" xfId="387"/>
    <cellStyle name="Normal 42" xfId="388"/>
    <cellStyle name="Normal 43" xfId="389"/>
    <cellStyle name="Normal 44" xfId="390"/>
    <cellStyle name="Normal 45" xfId="391"/>
    <cellStyle name="Normal 46" xfId="392"/>
    <cellStyle name="Normal 47" xfId="393"/>
    <cellStyle name="Normal 48" xfId="394"/>
    <cellStyle name="Normal 49" xfId="395"/>
    <cellStyle name="Normal 5" xfId="396"/>
    <cellStyle name="Normal 5 2" xfId="397"/>
    <cellStyle name="Normal 50" xfId="398"/>
    <cellStyle name="Normal 51" xfId="399"/>
    <cellStyle name="Normal 52" xfId="400"/>
    <cellStyle name="Normal 53" xfId="401"/>
    <cellStyle name="Normal 53 2" xfId="402"/>
    <cellStyle name="Normal 54" xfId="403"/>
    <cellStyle name="Normal 54 2" xfId="404"/>
    <cellStyle name="Normal 55" xfId="405"/>
    <cellStyle name="Normal 55 2" xfId="406"/>
    <cellStyle name="Normal 56" xfId="407"/>
    <cellStyle name="Normal 57" xfId="408"/>
    <cellStyle name="Normal 58" xfId="409"/>
    <cellStyle name="Normal 59" xfId="410"/>
    <cellStyle name="Normal 6" xfId="411"/>
    <cellStyle name="Normal 6 2" xfId="412"/>
    <cellStyle name="Normal 60" xfId="413"/>
    <cellStyle name="Normal 61" xfId="414"/>
    <cellStyle name="Normal 62" xfId="415"/>
    <cellStyle name="Normal 63" xfId="416"/>
    <cellStyle name="Normal 64" xfId="417"/>
    <cellStyle name="Normal 64 2" xfId="418"/>
    <cellStyle name="Normal 65" xfId="419"/>
    <cellStyle name="Normal 65 2" xfId="420"/>
    <cellStyle name="Normal 66" xfId="421"/>
    <cellStyle name="Normal 66 2" xfId="422"/>
    <cellStyle name="Normal 67" xfId="423"/>
    <cellStyle name="Normal 68" xfId="424"/>
    <cellStyle name="Normal 69" xfId="425"/>
    <cellStyle name="Normal 7" xfId="426"/>
    <cellStyle name="Normal 7 2" xfId="427"/>
    <cellStyle name="Normal 70" xfId="428"/>
    <cellStyle name="Normal 71" xfId="429"/>
    <cellStyle name="Normal 72" xfId="430"/>
    <cellStyle name="Normal 73" xfId="431"/>
    <cellStyle name="Normal 74" xfId="432"/>
    <cellStyle name="Normal 75" xfId="433"/>
    <cellStyle name="Normal 76" xfId="434"/>
    <cellStyle name="Normal 77" xfId="435"/>
    <cellStyle name="Normal 78" xfId="436"/>
    <cellStyle name="Normal 79" xfId="437"/>
    <cellStyle name="Normal 8" xfId="438"/>
    <cellStyle name="Normal 8 2" xfId="439"/>
    <cellStyle name="Normal 8 3" xfId="440"/>
    <cellStyle name="Normal 80" xfId="441"/>
    <cellStyle name="Normal 81" xfId="442"/>
    <cellStyle name="Normal 82" xfId="443"/>
    <cellStyle name="Normal 83" xfId="444"/>
    <cellStyle name="Normal 84" xfId="445"/>
    <cellStyle name="Normal 85" xfId="446"/>
    <cellStyle name="Normal 86" xfId="447"/>
    <cellStyle name="Normal 87" xfId="448"/>
    <cellStyle name="Normal 88" xfId="449"/>
    <cellStyle name="Normal 89" xfId="450"/>
    <cellStyle name="Normal 9" xfId="451"/>
    <cellStyle name="Normal 9 2" xfId="452"/>
    <cellStyle name="Normal 9 3" xfId="453"/>
    <cellStyle name="Normal 9 4" xfId="454"/>
    <cellStyle name="Normal 90" xfId="455"/>
    <cellStyle name="Normal 91" xfId="456"/>
    <cellStyle name="Normal 92" xfId="457"/>
    <cellStyle name="Normal 93" xfId="458"/>
    <cellStyle name="Normal 94" xfId="459"/>
    <cellStyle name="Normal 95" xfId="460"/>
    <cellStyle name="Normal 96" xfId="461"/>
    <cellStyle name="Normal 97" xfId="462"/>
    <cellStyle name="Normal 98" xfId="463"/>
    <cellStyle name="Normal 99" xfId="464"/>
    <cellStyle name="Note 2" xfId="465"/>
    <cellStyle name="Note 3" xfId="466"/>
    <cellStyle name="Note 3 2" xfId="467"/>
    <cellStyle name="Note 3 2 2" xfId="468"/>
    <cellStyle name="Note 3 2 2 2" xfId="600"/>
    <cellStyle name="Note 3 2 2 3" xfId="680"/>
    <cellStyle name="Note 3 2 3" xfId="469"/>
    <cellStyle name="Note 3 2 3 2" xfId="603"/>
    <cellStyle name="Note 3 2 3 3" xfId="683"/>
    <cellStyle name="Note 3 2 4" xfId="470"/>
    <cellStyle name="Note 3 2 4 2" xfId="609"/>
    <cellStyle name="Note 3 2 4 3" xfId="689"/>
    <cellStyle name="Note 3 2 5" xfId="471"/>
    <cellStyle name="Note 3 2 5 2" xfId="618"/>
    <cellStyle name="Note 3 2 5 3" xfId="698"/>
    <cellStyle name="Note 3 2 6" xfId="472"/>
    <cellStyle name="Note 3 2 6 2" xfId="638"/>
    <cellStyle name="Note 3 2 6 3" xfId="718"/>
    <cellStyle name="Note 3 2 7" xfId="594"/>
    <cellStyle name="Note 3 2 8" xfId="674"/>
    <cellStyle name="Note 3 3" xfId="473"/>
    <cellStyle name="Note 3 3 2" xfId="599"/>
    <cellStyle name="Note 3 3 3" xfId="679"/>
    <cellStyle name="Note 3 4" xfId="474"/>
    <cellStyle name="Note 3 4 2" xfId="604"/>
    <cellStyle name="Note 3 4 3" xfId="684"/>
    <cellStyle name="Note 3 5" xfId="475"/>
    <cellStyle name="Note 3 5 2" xfId="610"/>
    <cellStyle name="Note 3 5 3" xfId="690"/>
    <cellStyle name="Note 3 6" xfId="476"/>
    <cellStyle name="Note 3 6 2" xfId="617"/>
    <cellStyle name="Note 3 6 3" xfId="697"/>
    <cellStyle name="Note 3 7" xfId="477"/>
    <cellStyle name="Note 3 7 2" xfId="637"/>
    <cellStyle name="Note 3 7 3" xfId="717"/>
    <cellStyle name="Note 3 8" xfId="593"/>
    <cellStyle name="Note 3 9" xfId="673"/>
    <cellStyle name="Note 4" xfId="478"/>
    <cellStyle name="Note 5" xfId="479"/>
    <cellStyle name="Note 5 10" xfId="668"/>
    <cellStyle name="Note 5 11" xfId="714"/>
    <cellStyle name="Note 5 2" xfId="520"/>
    <cellStyle name="Note 5 3" xfId="534"/>
    <cellStyle name="Note 5 4" xfId="548"/>
    <cellStyle name="Note 5 5" xfId="562"/>
    <cellStyle name="Note 5 6" xfId="576"/>
    <cellStyle name="Note 5 7" xfId="590"/>
    <cellStyle name="Note 5 8" xfId="634"/>
    <cellStyle name="Note 5 9" xfId="654"/>
    <cellStyle name="Output" xfId="480" builtinId="21" customBuiltin="1"/>
    <cellStyle name="Output 2" xfId="481"/>
    <cellStyle name="Output 3" xfId="482"/>
    <cellStyle name="Output 3 2" xfId="483"/>
    <cellStyle name="Output 3 2 2" xfId="601"/>
    <cellStyle name="Output 3 2 3" xfId="681"/>
    <cellStyle name="Output 3 3" xfId="484"/>
    <cellStyle name="Output 3 3 2" xfId="607"/>
    <cellStyle name="Output 3 3 3" xfId="687"/>
    <cellStyle name="Output 3 4" xfId="485"/>
    <cellStyle name="Output 3 4 2" xfId="613"/>
    <cellStyle name="Output 3 4 3" xfId="693"/>
    <cellStyle name="Output 3 5" xfId="486"/>
    <cellStyle name="Output 3 5 2" xfId="619"/>
    <cellStyle name="Output 3 5 3" xfId="699"/>
    <cellStyle name="Output 3 6" xfId="487"/>
    <cellStyle name="Output 3 6 2" xfId="639"/>
    <cellStyle name="Output 3 6 3" xfId="719"/>
    <cellStyle name="Output 3 7" xfId="595"/>
    <cellStyle name="Output 3 8" xfId="675"/>
    <cellStyle name="Output 4" xfId="488"/>
    <cellStyle name="Title" xfId="506" builtinId="15" customBuiltin="1"/>
    <cellStyle name="Title 2" xfId="489"/>
    <cellStyle name="Title 3" xfId="490"/>
    <cellStyle name="Title 4" xfId="491"/>
    <cellStyle name="Title 5" xfId="492"/>
    <cellStyle name="Total" xfId="493" builtinId="25" customBuiltin="1"/>
    <cellStyle name="Total 2" xfId="494"/>
    <cellStyle name="Total 3" xfId="495"/>
    <cellStyle name="Total 3 2" xfId="496"/>
    <cellStyle name="Total 3 2 2" xfId="602"/>
    <cellStyle name="Total 3 2 3" xfId="682"/>
    <cellStyle name="Total 3 3" xfId="497"/>
    <cellStyle name="Total 3 3 2" xfId="608"/>
    <cellStyle name="Total 3 3 3" xfId="688"/>
    <cellStyle name="Total 3 4" xfId="498"/>
    <cellStyle name="Total 3 4 2" xfId="614"/>
    <cellStyle name="Total 3 4 3" xfId="694"/>
    <cellStyle name="Total 3 5" xfId="499"/>
    <cellStyle name="Total 3 5 2" xfId="620"/>
    <cellStyle name="Total 3 5 3" xfId="700"/>
    <cellStyle name="Total 3 6" xfId="500"/>
    <cellStyle name="Total 3 6 2" xfId="640"/>
    <cellStyle name="Total 3 6 3" xfId="720"/>
    <cellStyle name="Total 3 7" xfId="596"/>
    <cellStyle name="Total 3 8" xfId="676"/>
    <cellStyle name="Total 4" xfId="501"/>
    <cellStyle name="Warning Text" xfId="502" builtinId="11" customBuiltin="1"/>
    <cellStyle name="Warning Text 2" xfId="503"/>
    <cellStyle name="Warning Text 3" xfId="504"/>
    <cellStyle name="Warning Text 4" xfId="50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1937252</xdr:colOff>
      <xdr:row>0</xdr:row>
      <xdr:rowOff>95249</xdr:rowOff>
    </xdr:from>
    <xdr:to>
      <xdr:col>14</xdr:col>
      <xdr:colOff>2944092</xdr:colOff>
      <xdr:row>1</xdr:row>
      <xdr:rowOff>458931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45295" y="95249"/>
          <a:ext cx="1006840" cy="987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1951980</xdr:colOff>
      <xdr:row>36</xdr:row>
      <xdr:rowOff>26266</xdr:rowOff>
    </xdr:from>
    <xdr:ext cx="1000771" cy="934894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6" y="8728652"/>
          <a:ext cx="1000771" cy="934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2007673</xdr:colOff>
      <xdr:row>69</xdr:row>
      <xdr:rowOff>86879</xdr:rowOff>
    </xdr:from>
    <xdr:ext cx="945079" cy="79634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5" y="18080470"/>
          <a:ext cx="945079" cy="79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200025</xdr:colOff>
      <xdr:row>0</xdr:row>
      <xdr:rowOff>152399</xdr:rowOff>
    </xdr:from>
    <xdr:to>
      <xdr:col>9</xdr:col>
      <xdr:colOff>1272537</xdr:colOff>
      <xdr:row>4</xdr:row>
      <xdr:rowOff>28574</xdr:rowOff>
    </xdr:to>
    <xdr:pic>
      <xdr:nvPicPr>
        <xdr:cNvPr id="5" name="Picture 4" descr="173900_logo_final">
          <a:extLst>
            <a:ext uri="{FF2B5EF4-FFF2-40B4-BE49-F238E27FC236}">
              <a16:creationId xmlns:a16="http://schemas.microsoft.com/office/drawing/2014/main" id="{F490F8D2-6FBF-4D79-8ABD-2E66CA485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879513" y="152399"/>
          <a:ext cx="1072512" cy="103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1</xdr:row>
      <xdr:rowOff>250265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2836277</xdr:colOff>
      <xdr:row>15</xdr:row>
      <xdr:rowOff>5055</xdr:rowOff>
    </xdr:from>
    <xdr:to>
      <xdr:col>6</xdr:col>
      <xdr:colOff>3327570</xdr:colOff>
      <xdr:row>16</xdr:row>
      <xdr:rowOff>253931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6" y="3587920"/>
          <a:ext cx="491293" cy="51264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2335696</xdr:colOff>
      <xdr:row>64</xdr:row>
      <xdr:rowOff>53121</xdr:rowOff>
    </xdr:from>
    <xdr:to>
      <xdr:col>8</xdr:col>
      <xdr:colOff>2733261</xdr:colOff>
      <xdr:row>65</xdr:row>
      <xdr:rowOff>231214</xdr:rowOff>
    </xdr:to>
    <xdr:pic>
      <xdr:nvPicPr>
        <xdr:cNvPr id="7" name="Picture 4">
          <a:extLst>
            <a:ext uri="{FF2B5EF4-FFF2-40B4-BE49-F238E27FC236}">
              <a16:creationId xmlns:a16="http://schemas.microsoft.com/office/drawing/2014/main" id="{111694E2-CBE6-47BA-A4F2-3DB351A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3073413" y="15094338"/>
          <a:ext cx="397565" cy="4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2272739</xdr:colOff>
      <xdr:row>0</xdr:row>
      <xdr:rowOff>24848</xdr:rowOff>
    </xdr:from>
    <xdr:to>
      <xdr:col>8</xdr:col>
      <xdr:colOff>2710436</xdr:colOff>
      <xdr:row>1</xdr:row>
      <xdr:rowOff>247650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E30F44-7617-4E9B-2378-0DAC6FF8B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993438739" y="24848"/>
          <a:ext cx="437697" cy="470452"/>
        </a:xfrm>
        <a:prstGeom prst="rect">
          <a:avLst/>
        </a:prstGeom>
      </xdr:spPr>
    </xdr:pic>
    <xdr:clientData/>
  </xdr:twoCellAnchor>
  <xdr:oneCellAnchor>
    <xdr:from>
      <xdr:col>8</xdr:col>
      <xdr:colOff>2335696</xdr:colOff>
      <xdr:row>0</xdr:row>
      <xdr:rowOff>53121</xdr:rowOff>
    </xdr:from>
    <xdr:ext cx="397565" cy="425743"/>
    <xdr:pic>
      <xdr:nvPicPr>
        <xdr:cNvPr id="3" name="Picture 4">
          <a:extLst>
            <a:ext uri="{FF2B5EF4-FFF2-40B4-BE49-F238E27FC236}">
              <a16:creationId xmlns:a16="http://schemas.microsoft.com/office/drawing/2014/main" id="{29AF6E89-8DD4-41D2-811C-9ACAF395E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2072889" y="14912121"/>
          <a:ext cx="397565" cy="425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10919</xdr:rowOff>
    </xdr:from>
    <xdr:to>
      <xdr:col>13</xdr:col>
      <xdr:colOff>2100072</xdr:colOff>
      <xdr:row>1</xdr:row>
      <xdr:rowOff>314961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792549" cy="734738"/>
        </a:xfrm>
        <a:prstGeom prst="rect">
          <a:avLst/>
        </a:prstGeom>
      </xdr:spPr>
    </xdr:pic>
    <xdr:clientData/>
  </xdr:twoCellAnchor>
  <xdr:oneCellAnchor>
    <xdr:from>
      <xdr:col>13</xdr:col>
      <xdr:colOff>1282675</xdr:colOff>
      <xdr:row>34</xdr:row>
      <xdr:rowOff>19201</xdr:rowOff>
    </xdr:from>
    <xdr:ext cx="792549" cy="734738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64776" y="9279158"/>
          <a:ext cx="792549" cy="734738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1388470</xdr:colOff>
      <xdr:row>0</xdr:row>
      <xdr:rowOff>0</xdr:rowOff>
    </xdr:from>
    <xdr:to>
      <xdr:col>14</xdr:col>
      <xdr:colOff>2113547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04"/>
  <sheetViews>
    <sheetView rightToLeft="1" tabSelected="1" zoomScale="110" zoomScaleNormal="110" workbookViewId="0">
      <selection activeCell="R2" sqref="R2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48.75" customHeight="1">
      <c r="B1" s="106" t="s">
        <v>4</v>
      </c>
      <c r="C1" s="107"/>
      <c r="D1" s="107"/>
      <c r="E1" s="120" t="s">
        <v>416</v>
      </c>
      <c r="F1" s="120"/>
      <c r="G1" s="120"/>
      <c r="H1" s="120"/>
      <c r="I1" s="120"/>
      <c r="J1" s="120"/>
      <c r="K1" s="120"/>
      <c r="L1" s="120"/>
      <c r="M1" s="120"/>
      <c r="N1" s="120"/>
      <c r="O1" s="18"/>
    </row>
    <row r="2" spans="2:15" ht="41.25" customHeight="1">
      <c r="B2" s="121" t="s">
        <v>5</v>
      </c>
      <c r="C2" s="122"/>
      <c r="D2" s="122"/>
      <c r="E2" s="122"/>
      <c r="F2" s="120" t="s">
        <v>417</v>
      </c>
      <c r="G2" s="120"/>
      <c r="H2" s="120"/>
      <c r="I2" s="120"/>
      <c r="J2" s="120"/>
      <c r="K2" s="120"/>
      <c r="L2" s="120"/>
      <c r="M2" s="120"/>
      <c r="N2" s="120"/>
      <c r="O2" s="30"/>
    </row>
    <row r="3" spans="2:15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0" t="s">
        <v>12</v>
      </c>
      <c r="C4" s="127" t="s">
        <v>3</v>
      </c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</row>
    <row r="5" spans="2:15" ht="15.95" customHeight="1">
      <c r="B5" s="37" t="s">
        <v>374</v>
      </c>
      <c r="C5" s="54" t="s">
        <v>169</v>
      </c>
      <c r="D5" s="51">
        <v>0.65</v>
      </c>
      <c r="E5" s="51">
        <v>0.68</v>
      </c>
      <c r="F5" s="51">
        <v>0.64</v>
      </c>
      <c r="G5" s="41">
        <v>0.65</v>
      </c>
      <c r="H5" s="51">
        <v>0.67</v>
      </c>
      <c r="I5" s="51">
        <v>0.65</v>
      </c>
      <c r="J5" s="42">
        <v>3.0769230769230882</v>
      </c>
      <c r="K5" s="43">
        <v>32</v>
      </c>
      <c r="L5" s="43">
        <v>11260764</v>
      </c>
      <c r="M5" s="43">
        <v>7369901.7699999996</v>
      </c>
      <c r="N5" s="44">
        <v>4</v>
      </c>
      <c r="O5" s="45" t="s">
        <v>170</v>
      </c>
    </row>
    <row r="6" spans="2:15" ht="15.95" customHeight="1">
      <c r="B6" s="37" t="s">
        <v>395</v>
      </c>
      <c r="C6" s="54" t="s">
        <v>36</v>
      </c>
      <c r="D6" s="51">
        <v>3.27</v>
      </c>
      <c r="E6" s="51">
        <v>3.29</v>
      </c>
      <c r="F6" s="51">
        <v>3.05</v>
      </c>
      <c r="G6" s="41">
        <v>3.19</v>
      </c>
      <c r="H6" s="51">
        <v>3.13</v>
      </c>
      <c r="I6" s="51">
        <v>3.27</v>
      </c>
      <c r="J6" s="42">
        <v>-4.2813455657492394</v>
      </c>
      <c r="K6" s="43">
        <v>530</v>
      </c>
      <c r="L6" s="43">
        <v>330148651</v>
      </c>
      <c r="M6" s="43">
        <v>1051624383.45</v>
      </c>
      <c r="N6" s="44">
        <v>5</v>
      </c>
      <c r="O6" s="45" t="s">
        <v>48</v>
      </c>
    </row>
    <row r="7" spans="2:15" ht="15.95" customHeight="1">
      <c r="B7" s="37" t="s">
        <v>98</v>
      </c>
      <c r="C7" s="54" t="s">
        <v>99</v>
      </c>
      <c r="D7" s="51">
        <v>1.03</v>
      </c>
      <c r="E7" s="51">
        <v>1.0900000000000001</v>
      </c>
      <c r="F7" s="51">
        <v>1.01</v>
      </c>
      <c r="G7" s="41">
        <v>1.04</v>
      </c>
      <c r="H7" s="51">
        <v>1.01</v>
      </c>
      <c r="I7" s="51">
        <v>1.03</v>
      </c>
      <c r="J7" s="42">
        <v>-1.9417475728155331</v>
      </c>
      <c r="K7" s="43">
        <v>170</v>
      </c>
      <c r="L7" s="43">
        <v>87427740</v>
      </c>
      <c r="M7" s="43">
        <v>91044317.909999982</v>
      </c>
      <c r="N7" s="44">
        <v>5</v>
      </c>
      <c r="O7" s="45" t="s">
        <v>100</v>
      </c>
    </row>
    <row r="8" spans="2:15" ht="15.95" customHeight="1">
      <c r="B8" s="37" t="s">
        <v>386</v>
      </c>
      <c r="C8" s="54" t="s">
        <v>45</v>
      </c>
      <c r="D8" s="51">
        <v>0.06</v>
      </c>
      <c r="E8" s="51">
        <v>0.06</v>
      </c>
      <c r="F8" s="51">
        <v>0.06</v>
      </c>
      <c r="G8" s="51">
        <v>0.06</v>
      </c>
      <c r="H8" s="51">
        <v>0.06</v>
      </c>
      <c r="I8" s="51">
        <v>0.06</v>
      </c>
      <c r="J8" s="42">
        <v>0</v>
      </c>
      <c r="K8" s="43">
        <v>26</v>
      </c>
      <c r="L8" s="43">
        <v>50754043</v>
      </c>
      <c r="M8" s="43">
        <v>3045242.58</v>
      </c>
      <c r="N8" s="44">
        <v>5</v>
      </c>
      <c r="O8" s="45" t="s">
        <v>66</v>
      </c>
    </row>
    <row r="9" spans="2:15" ht="15.95" customHeight="1">
      <c r="B9" s="37" t="s">
        <v>404</v>
      </c>
      <c r="C9" s="54" t="s">
        <v>25</v>
      </c>
      <c r="D9" s="51">
        <v>0.24</v>
      </c>
      <c r="E9" s="51">
        <v>0.24</v>
      </c>
      <c r="F9" s="51">
        <v>0.23</v>
      </c>
      <c r="G9" s="41">
        <v>0.23</v>
      </c>
      <c r="H9" s="51">
        <v>0.23</v>
      </c>
      <c r="I9" s="51">
        <v>0.24</v>
      </c>
      <c r="J9" s="42">
        <v>-4.1666666666666625</v>
      </c>
      <c r="K9" s="43">
        <v>32</v>
      </c>
      <c r="L9" s="43">
        <v>44370539</v>
      </c>
      <c r="M9" s="43">
        <v>10225086.609999999</v>
      </c>
      <c r="N9" s="44">
        <v>5</v>
      </c>
      <c r="O9" s="45" t="s">
        <v>26</v>
      </c>
    </row>
    <row r="10" spans="2:15" ht="15.95" customHeight="1">
      <c r="B10" s="37" t="s">
        <v>50</v>
      </c>
      <c r="C10" s="54" t="s">
        <v>51</v>
      </c>
      <c r="D10" s="51">
        <v>4.66</v>
      </c>
      <c r="E10" s="51">
        <v>4.75</v>
      </c>
      <c r="F10" s="51">
        <v>4.5999999999999996</v>
      </c>
      <c r="G10" s="41">
        <v>4.67</v>
      </c>
      <c r="H10" s="51">
        <v>4.6500000000000004</v>
      </c>
      <c r="I10" s="51">
        <v>4.67</v>
      </c>
      <c r="J10" s="42">
        <v>-0.4282655246252598</v>
      </c>
      <c r="K10" s="43">
        <v>186</v>
      </c>
      <c r="L10" s="43">
        <v>36042820</v>
      </c>
      <c r="M10" s="43">
        <v>168194035.53999999</v>
      </c>
      <c r="N10" s="44">
        <v>5</v>
      </c>
      <c r="O10" s="45" t="s">
        <v>52</v>
      </c>
    </row>
    <row r="11" spans="2:15" ht="15.95" customHeight="1">
      <c r="B11" s="37" t="s">
        <v>397</v>
      </c>
      <c r="C11" s="54" t="s">
        <v>74</v>
      </c>
      <c r="D11" s="51">
        <v>0.23</v>
      </c>
      <c r="E11" s="51">
        <v>0.23</v>
      </c>
      <c r="F11" s="51">
        <v>0.22</v>
      </c>
      <c r="G11" s="41">
        <v>0.22</v>
      </c>
      <c r="H11" s="51">
        <v>0.22</v>
      </c>
      <c r="I11" s="51">
        <v>0.23</v>
      </c>
      <c r="J11" s="42">
        <v>-4.3478260869565304</v>
      </c>
      <c r="K11" s="43">
        <v>7</v>
      </c>
      <c r="L11" s="43">
        <v>12066746</v>
      </c>
      <c r="M11" s="43">
        <v>2689216.44</v>
      </c>
      <c r="N11" s="44">
        <v>3</v>
      </c>
      <c r="O11" s="45" t="s">
        <v>75</v>
      </c>
    </row>
    <row r="12" spans="2:15" ht="15.95" customHeight="1">
      <c r="B12" s="37" t="s">
        <v>53</v>
      </c>
      <c r="C12" s="54" t="s">
        <v>42</v>
      </c>
      <c r="D12" s="51">
        <v>0.28000000000000003</v>
      </c>
      <c r="E12" s="51">
        <v>0.28000000000000003</v>
      </c>
      <c r="F12" s="51">
        <v>0.28000000000000003</v>
      </c>
      <c r="G12" s="41">
        <v>0.28000000000000003</v>
      </c>
      <c r="H12" s="51">
        <v>0.28000000000000003</v>
      </c>
      <c r="I12" s="51">
        <v>0.28000000000000003</v>
      </c>
      <c r="J12" s="42">
        <v>0</v>
      </c>
      <c r="K12" s="43">
        <v>77</v>
      </c>
      <c r="L12" s="43">
        <v>383634720</v>
      </c>
      <c r="M12" s="43">
        <v>107417721.59999999</v>
      </c>
      <c r="N12" s="44">
        <v>5</v>
      </c>
      <c r="O12" s="45" t="s">
        <v>43</v>
      </c>
    </row>
    <row r="13" spans="2:15" ht="15.95" customHeight="1">
      <c r="B13" s="37" t="s">
        <v>405</v>
      </c>
      <c r="C13" s="54" t="s">
        <v>159</v>
      </c>
      <c r="D13" s="51">
        <v>1.3</v>
      </c>
      <c r="E13" s="51">
        <v>1.73</v>
      </c>
      <c r="F13" s="51">
        <v>1.3</v>
      </c>
      <c r="G13" s="41">
        <v>1.51</v>
      </c>
      <c r="H13" s="51">
        <v>1.73</v>
      </c>
      <c r="I13" s="51">
        <v>1.2</v>
      </c>
      <c r="J13" s="42">
        <v>44.166666666666664</v>
      </c>
      <c r="K13" s="43">
        <v>11</v>
      </c>
      <c r="L13" s="43">
        <v>5045606</v>
      </c>
      <c r="M13" s="43">
        <v>7598882.9800000004</v>
      </c>
      <c r="N13" s="44">
        <v>5</v>
      </c>
      <c r="O13" s="45" t="s">
        <v>160</v>
      </c>
    </row>
    <row r="14" spans="2:15" ht="15.95" customHeight="1">
      <c r="B14" s="37" t="s">
        <v>456</v>
      </c>
      <c r="C14" s="54" t="s">
        <v>123</v>
      </c>
      <c r="D14" s="51">
        <v>0.28999999999999998</v>
      </c>
      <c r="E14" s="51">
        <v>0.28999999999999998</v>
      </c>
      <c r="F14" s="51">
        <v>0.26</v>
      </c>
      <c r="G14" s="41">
        <v>0.26</v>
      </c>
      <c r="H14" s="51">
        <v>0.26</v>
      </c>
      <c r="I14" s="51">
        <v>0.3</v>
      </c>
      <c r="J14" s="42">
        <v>-13.33333333333333</v>
      </c>
      <c r="K14" s="43">
        <v>97</v>
      </c>
      <c r="L14" s="43">
        <v>95091696</v>
      </c>
      <c r="M14" s="43">
        <v>24769183.73</v>
      </c>
      <c r="N14" s="44">
        <v>1</v>
      </c>
      <c r="O14" s="45" t="s">
        <v>128</v>
      </c>
    </row>
    <row r="15" spans="2:15" ht="15.95" customHeight="1">
      <c r="B15" s="37" t="s">
        <v>38</v>
      </c>
      <c r="C15" s="54" t="s">
        <v>37</v>
      </c>
      <c r="D15" s="51">
        <v>1.95</v>
      </c>
      <c r="E15" s="51">
        <v>1.96</v>
      </c>
      <c r="F15" s="51">
        <v>1.92</v>
      </c>
      <c r="G15" s="41">
        <v>1.94</v>
      </c>
      <c r="H15" s="51">
        <v>1.92</v>
      </c>
      <c r="I15" s="51">
        <v>1.95</v>
      </c>
      <c r="J15" s="42">
        <v>-1.5384615384615441</v>
      </c>
      <c r="K15" s="43">
        <v>369</v>
      </c>
      <c r="L15" s="43">
        <v>340874067</v>
      </c>
      <c r="M15" s="43">
        <v>661630310.39999998</v>
      </c>
      <c r="N15" s="44">
        <v>5</v>
      </c>
      <c r="O15" s="45" t="s">
        <v>55</v>
      </c>
    </row>
    <row r="16" spans="2:15" ht="15.95" customHeight="1">
      <c r="B16" s="37" t="s">
        <v>396</v>
      </c>
      <c r="C16" s="54" t="s">
        <v>147</v>
      </c>
      <c r="D16" s="51">
        <v>0.05</v>
      </c>
      <c r="E16" s="51">
        <v>0.05</v>
      </c>
      <c r="F16" s="51">
        <v>0.05</v>
      </c>
      <c r="G16" s="41">
        <v>0.05</v>
      </c>
      <c r="H16" s="51">
        <v>0.05</v>
      </c>
      <c r="I16" s="51">
        <v>0.05</v>
      </c>
      <c r="J16" s="42">
        <v>0</v>
      </c>
      <c r="K16" s="43">
        <v>15</v>
      </c>
      <c r="L16" s="43">
        <v>3148110</v>
      </c>
      <c r="M16" s="43">
        <v>157405.5</v>
      </c>
      <c r="N16" s="44">
        <v>1</v>
      </c>
      <c r="O16" s="45" t="s">
        <v>241</v>
      </c>
    </row>
    <row r="17" spans="2:15" ht="15.95" customHeight="1">
      <c r="B17" s="37" t="s">
        <v>199</v>
      </c>
      <c r="C17" s="54" t="s">
        <v>198</v>
      </c>
      <c r="D17" s="51">
        <v>0.75</v>
      </c>
      <c r="E17" s="51">
        <v>0.75</v>
      </c>
      <c r="F17" s="51">
        <v>0.75</v>
      </c>
      <c r="G17" s="41">
        <v>0.75</v>
      </c>
      <c r="H17" s="51">
        <v>0.75</v>
      </c>
      <c r="I17" s="51">
        <v>0.75</v>
      </c>
      <c r="J17" s="42">
        <v>0</v>
      </c>
      <c r="K17" s="43">
        <v>6</v>
      </c>
      <c r="L17" s="43">
        <v>18110</v>
      </c>
      <c r="M17" s="43">
        <v>13582.5</v>
      </c>
      <c r="N17" s="44">
        <v>2</v>
      </c>
      <c r="O17" s="45" t="s">
        <v>283</v>
      </c>
    </row>
    <row r="18" spans="2:15" ht="15.95" customHeight="1">
      <c r="B18" s="37" t="s">
        <v>248</v>
      </c>
      <c r="C18" s="54" t="s">
        <v>106</v>
      </c>
      <c r="D18" s="51">
        <v>0.61</v>
      </c>
      <c r="E18" s="51">
        <v>0.61</v>
      </c>
      <c r="F18" s="51">
        <v>0.6</v>
      </c>
      <c r="G18" s="41">
        <v>0.6</v>
      </c>
      <c r="H18" s="51">
        <v>0.6</v>
      </c>
      <c r="I18" s="51">
        <v>0.61</v>
      </c>
      <c r="J18" s="42">
        <v>-1.6393442622950838</v>
      </c>
      <c r="K18" s="43">
        <v>12</v>
      </c>
      <c r="L18" s="43">
        <v>18707806</v>
      </c>
      <c r="M18" s="43">
        <v>11271411.66</v>
      </c>
      <c r="N18" s="44">
        <v>5</v>
      </c>
      <c r="O18" s="45" t="s">
        <v>107</v>
      </c>
    </row>
    <row r="19" spans="2:15" ht="15.95" customHeight="1">
      <c r="B19" s="37" t="s">
        <v>399</v>
      </c>
      <c r="C19" s="54" t="s">
        <v>246</v>
      </c>
      <c r="D19" s="51">
        <v>0.27</v>
      </c>
      <c r="E19" s="51">
        <v>0.33</v>
      </c>
      <c r="F19" s="51">
        <v>0.27</v>
      </c>
      <c r="G19" s="41">
        <v>0.33</v>
      </c>
      <c r="H19" s="51">
        <v>0.33</v>
      </c>
      <c r="I19" s="51">
        <v>0.27</v>
      </c>
      <c r="J19" s="42">
        <v>22.222222222222211</v>
      </c>
      <c r="K19" s="43">
        <v>8</v>
      </c>
      <c r="L19" s="43">
        <v>549000</v>
      </c>
      <c r="M19" s="43">
        <v>162510</v>
      </c>
      <c r="N19" s="44">
        <v>3</v>
      </c>
      <c r="O19" s="45" t="s">
        <v>247</v>
      </c>
    </row>
    <row r="20" spans="2:15" ht="15.95" customHeight="1">
      <c r="B20" s="37" t="s">
        <v>190</v>
      </c>
      <c r="C20" s="54" t="s">
        <v>189</v>
      </c>
      <c r="D20" s="51">
        <v>0.11</v>
      </c>
      <c r="E20" s="51">
        <v>0.11</v>
      </c>
      <c r="F20" s="51">
        <v>0.11</v>
      </c>
      <c r="G20" s="41">
        <v>0.11</v>
      </c>
      <c r="H20" s="51">
        <v>0.11</v>
      </c>
      <c r="I20" s="51">
        <v>0.11</v>
      </c>
      <c r="J20" s="42">
        <v>0</v>
      </c>
      <c r="K20" s="43">
        <v>7</v>
      </c>
      <c r="L20" s="43">
        <v>15500</v>
      </c>
      <c r="M20" s="43">
        <v>1705</v>
      </c>
      <c r="N20" s="44">
        <v>2</v>
      </c>
      <c r="O20" s="45" t="s">
        <v>249</v>
      </c>
    </row>
    <row r="21" spans="2:15" ht="15.95" customHeight="1">
      <c r="B21" s="37" t="s">
        <v>402</v>
      </c>
      <c r="C21" s="54" t="s">
        <v>200</v>
      </c>
      <c r="D21" s="51">
        <v>0.28999999999999998</v>
      </c>
      <c r="E21" s="51">
        <v>0.3</v>
      </c>
      <c r="F21" s="51">
        <v>0.28999999999999998</v>
      </c>
      <c r="G21" s="41">
        <v>0.28999999999999998</v>
      </c>
      <c r="H21" s="51">
        <v>0.28999999999999998</v>
      </c>
      <c r="I21" s="51">
        <v>0.28999999999999998</v>
      </c>
      <c r="J21" s="42">
        <v>0</v>
      </c>
      <c r="K21" s="43">
        <v>7</v>
      </c>
      <c r="L21" s="43">
        <v>650123</v>
      </c>
      <c r="M21" s="43">
        <v>190035.66999999998</v>
      </c>
      <c r="N21" s="44">
        <v>2</v>
      </c>
      <c r="O21" s="45" t="s">
        <v>203</v>
      </c>
    </row>
    <row r="22" spans="2:15" ht="15.95" customHeight="1">
      <c r="B22" s="37" t="s">
        <v>400</v>
      </c>
      <c r="C22" s="54" t="s">
        <v>152</v>
      </c>
      <c r="D22" s="51">
        <v>0.23</v>
      </c>
      <c r="E22" s="51">
        <v>0.27</v>
      </c>
      <c r="F22" s="51">
        <v>0.23</v>
      </c>
      <c r="G22" s="41">
        <v>0.27</v>
      </c>
      <c r="H22" s="51">
        <v>0.27</v>
      </c>
      <c r="I22" s="51">
        <v>0.23</v>
      </c>
      <c r="J22" s="42">
        <v>17.391304347826097</v>
      </c>
      <c r="K22" s="43">
        <v>2</v>
      </c>
      <c r="L22" s="43">
        <v>1000010000</v>
      </c>
      <c r="M22" s="43">
        <v>230002700</v>
      </c>
      <c r="N22" s="44">
        <v>2</v>
      </c>
      <c r="O22" s="45" t="s">
        <v>153</v>
      </c>
    </row>
    <row r="23" spans="2:15" ht="15.95" customHeight="1">
      <c r="B23" s="37" t="s">
        <v>228</v>
      </c>
      <c r="C23" s="54" t="s">
        <v>229</v>
      </c>
      <c r="D23" s="51">
        <v>0.13</v>
      </c>
      <c r="E23" s="51">
        <v>0.13</v>
      </c>
      <c r="F23" s="51">
        <v>0.11</v>
      </c>
      <c r="G23" s="41">
        <v>0.12</v>
      </c>
      <c r="H23" s="51">
        <v>0.12</v>
      </c>
      <c r="I23" s="51">
        <v>0.13</v>
      </c>
      <c r="J23" s="42">
        <v>-7.6923076923076987</v>
      </c>
      <c r="K23" s="43">
        <v>130</v>
      </c>
      <c r="L23" s="43">
        <v>373591892</v>
      </c>
      <c r="M23" s="43">
        <v>45242168.850000001</v>
      </c>
      <c r="N23" s="44">
        <v>5</v>
      </c>
      <c r="O23" s="45" t="s">
        <v>230</v>
      </c>
    </row>
    <row r="24" spans="2:15" ht="18.75" customHeight="1">
      <c r="B24" s="123" t="s">
        <v>376</v>
      </c>
      <c r="C24" s="125"/>
      <c r="D24" s="123"/>
      <c r="E24" s="124"/>
      <c r="F24" s="124"/>
      <c r="G24" s="124"/>
      <c r="H24" s="124"/>
      <c r="I24" s="124"/>
      <c r="J24" s="125"/>
      <c r="K24" s="47">
        <f>SUM(K5:K23)</f>
        <v>1724</v>
      </c>
      <c r="L24" s="48">
        <f>SUM(L5:L23)</f>
        <v>2793407933</v>
      </c>
      <c r="M24" s="48">
        <f>SUM(M5:M23)</f>
        <v>2422649802.1900001</v>
      </c>
      <c r="N24" s="48">
        <v>5</v>
      </c>
      <c r="O24" s="46" t="s">
        <v>14</v>
      </c>
    </row>
    <row r="25" spans="2:15" ht="18.75" customHeight="1">
      <c r="B25" s="50" t="s">
        <v>27</v>
      </c>
      <c r="C25" s="127"/>
      <c r="D25" s="127" t="s">
        <v>95</v>
      </c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</row>
    <row r="26" spans="2:15" ht="15.95" customHeight="1">
      <c r="B26" s="37" t="s">
        <v>384</v>
      </c>
      <c r="C26" s="54" t="s">
        <v>32</v>
      </c>
      <c r="D26" s="51">
        <v>13.99</v>
      </c>
      <c r="E26" s="51">
        <v>14.81</v>
      </c>
      <c r="F26" s="51">
        <v>13.99</v>
      </c>
      <c r="G26" s="41">
        <v>14.4</v>
      </c>
      <c r="H26" s="51">
        <v>14.81</v>
      </c>
      <c r="I26" s="51">
        <v>13.99</v>
      </c>
      <c r="J26" s="42">
        <v>5.8613295210864891</v>
      </c>
      <c r="K26" s="43">
        <v>597</v>
      </c>
      <c r="L26" s="43">
        <v>45879743</v>
      </c>
      <c r="M26" s="43">
        <v>660419632.52999997</v>
      </c>
      <c r="N26" s="44">
        <v>5</v>
      </c>
      <c r="O26" s="45" t="s">
        <v>33</v>
      </c>
    </row>
    <row r="27" spans="2:15" ht="15.95" customHeight="1">
      <c r="B27" s="37" t="s">
        <v>112</v>
      </c>
      <c r="C27" s="54" t="s">
        <v>113</v>
      </c>
      <c r="D27" s="51">
        <v>3.15</v>
      </c>
      <c r="E27" s="51">
        <v>3.2</v>
      </c>
      <c r="F27" s="51">
        <v>3.15</v>
      </c>
      <c r="G27" s="41">
        <v>3.16</v>
      </c>
      <c r="H27" s="51">
        <v>3.2</v>
      </c>
      <c r="I27" s="51">
        <v>3.15</v>
      </c>
      <c r="J27" s="42">
        <v>1.5873015873016039</v>
      </c>
      <c r="K27" s="43">
        <v>22</v>
      </c>
      <c r="L27" s="43">
        <v>671474</v>
      </c>
      <c r="M27" s="43">
        <v>2123245.5</v>
      </c>
      <c r="N27" s="44">
        <v>5</v>
      </c>
      <c r="O27" s="45" t="s">
        <v>300</v>
      </c>
    </row>
    <row r="28" spans="2:15" ht="15.95" customHeight="1">
      <c r="B28" s="126" t="s">
        <v>93</v>
      </c>
      <c r="C28" s="126"/>
      <c r="D28" s="126"/>
      <c r="E28" s="126"/>
      <c r="F28" s="126"/>
      <c r="G28" s="126"/>
      <c r="H28" s="126"/>
      <c r="I28" s="126"/>
      <c r="J28" s="126"/>
      <c r="K28" s="47">
        <f>SUM(K26:K27)</f>
        <v>619</v>
      </c>
      <c r="L28" s="48">
        <f>SUM(L26:L27)</f>
        <v>46551217</v>
      </c>
      <c r="M28" s="48">
        <f>SUM(M26:M27)</f>
        <v>662542878.02999997</v>
      </c>
      <c r="N28" s="48">
        <v>5</v>
      </c>
      <c r="O28" s="46" t="s">
        <v>14</v>
      </c>
    </row>
    <row r="29" spans="2:15" ht="15.95" customHeight="1">
      <c r="B29" s="50" t="s">
        <v>114</v>
      </c>
      <c r="C29" s="127"/>
      <c r="D29" s="127" t="s">
        <v>116</v>
      </c>
      <c r="E29" s="127"/>
      <c r="F29" s="127"/>
      <c r="G29" s="127"/>
      <c r="H29" s="127"/>
      <c r="I29" s="127"/>
      <c r="J29" s="127"/>
      <c r="K29" s="127"/>
      <c r="L29" s="127"/>
      <c r="M29" s="127"/>
      <c r="N29" s="127"/>
      <c r="O29" s="127"/>
    </row>
    <row r="30" spans="2:15" ht="15.95" customHeight="1">
      <c r="B30" s="37" t="s">
        <v>381</v>
      </c>
      <c r="C30" s="54" t="s">
        <v>162</v>
      </c>
      <c r="D30" s="51">
        <v>0.95</v>
      </c>
      <c r="E30" s="51">
        <v>1.03</v>
      </c>
      <c r="F30" s="51">
        <v>0.91</v>
      </c>
      <c r="G30" s="41">
        <v>0.97</v>
      </c>
      <c r="H30" s="51">
        <v>1</v>
      </c>
      <c r="I30" s="51">
        <v>0.9</v>
      </c>
      <c r="J30" s="42">
        <v>11.111111111111116</v>
      </c>
      <c r="K30" s="43">
        <v>45</v>
      </c>
      <c r="L30" s="43">
        <v>5761882</v>
      </c>
      <c r="M30" s="43">
        <v>5594924.8100000005</v>
      </c>
      <c r="N30" s="44">
        <v>3</v>
      </c>
      <c r="O30" s="45" t="s">
        <v>163</v>
      </c>
    </row>
    <row r="31" spans="2:15" ht="15.95" customHeight="1">
      <c r="B31" s="37" t="s">
        <v>302</v>
      </c>
      <c r="C31" s="54" t="s">
        <v>148</v>
      </c>
      <c r="D31" s="51">
        <v>0.81</v>
      </c>
      <c r="E31" s="51">
        <v>0.81</v>
      </c>
      <c r="F31" s="51">
        <v>0.81</v>
      </c>
      <c r="G31" s="41">
        <v>0.81</v>
      </c>
      <c r="H31" s="51">
        <v>0.81</v>
      </c>
      <c r="I31" s="51">
        <v>0.81</v>
      </c>
      <c r="J31" s="42">
        <v>0</v>
      </c>
      <c r="K31" s="43">
        <v>1</v>
      </c>
      <c r="L31" s="43">
        <v>104000</v>
      </c>
      <c r="M31" s="43">
        <v>84240</v>
      </c>
      <c r="N31" s="44">
        <v>1</v>
      </c>
      <c r="O31" s="45" t="s">
        <v>149</v>
      </c>
    </row>
    <row r="32" spans="2:15" ht="15.95" customHeight="1">
      <c r="B32" s="37" t="s">
        <v>403</v>
      </c>
      <c r="C32" s="54" t="s">
        <v>206</v>
      </c>
      <c r="D32" s="51">
        <v>0.5</v>
      </c>
      <c r="E32" s="51">
        <v>0.5</v>
      </c>
      <c r="F32" s="51">
        <v>0.5</v>
      </c>
      <c r="G32" s="41">
        <v>0.5</v>
      </c>
      <c r="H32" s="51">
        <v>0.55000000000000004</v>
      </c>
      <c r="I32" s="51">
        <v>0.5</v>
      </c>
      <c r="J32" s="42">
        <v>10.000000000000009</v>
      </c>
      <c r="K32" s="43">
        <v>11</v>
      </c>
      <c r="L32" s="43">
        <v>4962</v>
      </c>
      <c r="M32" s="43">
        <v>2481</v>
      </c>
      <c r="N32" s="44">
        <v>4</v>
      </c>
      <c r="O32" s="45" t="s">
        <v>210</v>
      </c>
    </row>
    <row r="33" spans="2:15" ht="15.95" customHeight="1">
      <c r="B33" s="37" t="s">
        <v>453</v>
      </c>
      <c r="C33" s="54" t="s">
        <v>209</v>
      </c>
      <c r="D33" s="51">
        <v>0.69</v>
      </c>
      <c r="E33" s="51">
        <v>0.69</v>
      </c>
      <c r="F33" s="51">
        <v>0.69</v>
      </c>
      <c r="G33" s="41">
        <v>0.69</v>
      </c>
      <c r="H33" s="51">
        <v>0.69</v>
      </c>
      <c r="I33" s="51">
        <v>0.68</v>
      </c>
      <c r="J33" s="42">
        <v>1.4705882352941124</v>
      </c>
      <c r="K33" s="43">
        <v>1</v>
      </c>
      <c r="L33" s="43">
        <v>2000</v>
      </c>
      <c r="M33" s="43">
        <v>1380</v>
      </c>
      <c r="N33" s="44">
        <v>1</v>
      </c>
      <c r="O33" s="45" t="s">
        <v>304</v>
      </c>
    </row>
    <row r="34" spans="2:15" ht="15.95" customHeight="1">
      <c r="B34" s="37" t="s">
        <v>306</v>
      </c>
      <c r="C34" s="54" t="s">
        <v>307</v>
      </c>
      <c r="D34" s="51">
        <v>1.87</v>
      </c>
      <c r="E34" s="51">
        <v>3.2</v>
      </c>
      <c r="F34" s="51">
        <v>1.87</v>
      </c>
      <c r="G34" s="41">
        <v>2.5</v>
      </c>
      <c r="H34" s="51">
        <v>2.5</v>
      </c>
      <c r="I34" s="51">
        <v>1.87</v>
      </c>
      <c r="J34" s="42">
        <v>33.689839572192511</v>
      </c>
      <c r="K34" s="43">
        <v>56</v>
      </c>
      <c r="L34" s="43">
        <v>3505697</v>
      </c>
      <c r="M34" s="43">
        <v>8849880.5700000003</v>
      </c>
      <c r="N34" s="44">
        <v>5</v>
      </c>
      <c r="O34" s="45" t="s">
        <v>308</v>
      </c>
    </row>
    <row r="35" spans="2:15" ht="15.75" customHeight="1">
      <c r="B35" s="126" t="s">
        <v>115</v>
      </c>
      <c r="C35" s="126"/>
      <c r="D35" s="126"/>
      <c r="E35" s="126"/>
      <c r="F35" s="126"/>
      <c r="G35" s="126"/>
      <c r="H35" s="126"/>
      <c r="I35" s="126"/>
      <c r="J35" s="126"/>
      <c r="K35" s="47">
        <f>SUM(K30:K34)</f>
        <v>114</v>
      </c>
      <c r="L35" s="48">
        <f>SUM(L30:L34)</f>
        <v>9378541</v>
      </c>
      <c r="M35" s="48">
        <f>SUM(M30:M34)</f>
        <v>14532906.380000001</v>
      </c>
      <c r="N35" s="48">
        <v>5</v>
      </c>
      <c r="O35" s="46" t="s">
        <v>14</v>
      </c>
    </row>
    <row r="36" spans="2:15" ht="16.5" customHeight="1">
      <c r="K36" s="4"/>
      <c r="L36" s="4"/>
      <c r="M36" s="4"/>
      <c r="N36" s="4"/>
    </row>
    <row r="37" spans="2:15" ht="43.5" customHeight="1">
      <c r="B37" s="106" t="s">
        <v>4</v>
      </c>
      <c r="C37" s="107"/>
      <c r="D37" s="107"/>
      <c r="E37" s="120" t="s">
        <v>416</v>
      </c>
      <c r="F37" s="120"/>
      <c r="G37" s="120"/>
      <c r="H37" s="120"/>
      <c r="I37" s="120"/>
      <c r="J37" s="120"/>
      <c r="K37" s="120"/>
      <c r="L37" s="120"/>
      <c r="M37" s="120"/>
      <c r="N37" s="120"/>
      <c r="O37" s="49"/>
    </row>
    <row r="38" spans="2:15" ht="33.75" customHeight="1">
      <c r="B38" s="121" t="s">
        <v>5</v>
      </c>
      <c r="C38" s="122"/>
      <c r="D38" s="122"/>
      <c r="E38" s="122"/>
      <c r="F38" s="120" t="s">
        <v>417</v>
      </c>
      <c r="G38" s="120"/>
      <c r="H38" s="120"/>
      <c r="I38" s="120"/>
      <c r="J38" s="120"/>
      <c r="K38" s="120"/>
      <c r="L38" s="120"/>
      <c r="M38" s="120"/>
      <c r="N38" s="120"/>
      <c r="O38" s="30"/>
    </row>
    <row r="39" spans="2:15" ht="69.75" customHeight="1">
      <c r="B39" s="31" t="s">
        <v>0</v>
      </c>
      <c r="C39" s="32" t="s">
        <v>6</v>
      </c>
      <c r="D39" s="32" t="s">
        <v>7</v>
      </c>
      <c r="E39" s="32" t="s">
        <v>8</v>
      </c>
      <c r="F39" s="32" t="s">
        <v>9</v>
      </c>
      <c r="G39" s="32" t="s">
        <v>22</v>
      </c>
      <c r="H39" s="32" t="s">
        <v>2</v>
      </c>
      <c r="I39" s="32" t="s">
        <v>23</v>
      </c>
      <c r="J39" s="33" t="s">
        <v>10</v>
      </c>
      <c r="K39" s="34" t="s">
        <v>97</v>
      </c>
      <c r="L39" s="32" t="s">
        <v>64</v>
      </c>
      <c r="M39" s="32" t="s">
        <v>65</v>
      </c>
      <c r="N39" s="32" t="s">
        <v>11</v>
      </c>
      <c r="O39" s="35" t="s">
        <v>1</v>
      </c>
    </row>
    <row r="40" spans="2:15" ht="18.95" customHeight="1">
      <c r="B40" s="50" t="s">
        <v>28</v>
      </c>
      <c r="C40" s="127"/>
      <c r="D40" s="127" t="s">
        <v>31</v>
      </c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7"/>
    </row>
    <row r="41" spans="2:15" ht="18.95" customHeight="1">
      <c r="B41" s="37" t="s">
        <v>392</v>
      </c>
      <c r="C41" s="38" t="s">
        <v>143</v>
      </c>
      <c r="D41" s="39">
        <v>4.1500000000000004</v>
      </c>
      <c r="E41" s="40">
        <v>4.3</v>
      </c>
      <c r="F41" s="40">
        <v>4</v>
      </c>
      <c r="G41" s="41">
        <v>4.12</v>
      </c>
      <c r="H41" s="41">
        <v>4.24</v>
      </c>
      <c r="I41" s="41">
        <v>4.3</v>
      </c>
      <c r="J41" s="42">
        <v>-1.3953488372092981</v>
      </c>
      <c r="K41" s="43">
        <v>196</v>
      </c>
      <c r="L41" s="43">
        <v>7223411</v>
      </c>
      <c r="M41" s="43">
        <v>29749162.390000001</v>
      </c>
      <c r="N41" s="44">
        <v>5</v>
      </c>
      <c r="O41" s="45" t="s">
        <v>144</v>
      </c>
    </row>
    <row r="42" spans="2:15" ht="18.95" customHeight="1">
      <c r="B42" s="37" t="s">
        <v>398</v>
      </c>
      <c r="C42" s="38" t="s">
        <v>211</v>
      </c>
      <c r="D42" s="39">
        <v>7.39</v>
      </c>
      <c r="E42" s="40">
        <v>7.39</v>
      </c>
      <c r="F42" s="40">
        <v>7.39</v>
      </c>
      <c r="G42" s="41">
        <v>7.39</v>
      </c>
      <c r="H42" s="41">
        <v>7.39</v>
      </c>
      <c r="I42" s="41">
        <v>7.4</v>
      </c>
      <c r="J42" s="42">
        <v>-0.13513513513514486</v>
      </c>
      <c r="K42" s="43">
        <v>1</v>
      </c>
      <c r="L42" s="43">
        <v>300000</v>
      </c>
      <c r="M42" s="43">
        <v>2217000</v>
      </c>
      <c r="N42" s="44">
        <v>1</v>
      </c>
      <c r="O42" s="45" t="s">
        <v>217</v>
      </c>
    </row>
    <row r="43" spans="2:15" ht="18.95" customHeight="1">
      <c r="B43" s="37" t="s">
        <v>67</v>
      </c>
      <c r="C43" s="38" t="s">
        <v>68</v>
      </c>
      <c r="D43" s="39">
        <v>3.34</v>
      </c>
      <c r="E43" s="40">
        <v>3.34</v>
      </c>
      <c r="F43" s="40">
        <v>3.15</v>
      </c>
      <c r="G43" s="41">
        <v>3.23</v>
      </c>
      <c r="H43" s="41">
        <v>3.2</v>
      </c>
      <c r="I43" s="41">
        <v>3.32</v>
      </c>
      <c r="J43" s="42">
        <v>-3.6144578313252906</v>
      </c>
      <c r="K43" s="43">
        <v>89</v>
      </c>
      <c r="L43" s="43">
        <v>12715456</v>
      </c>
      <c r="M43" s="43">
        <v>41096457.650000006</v>
      </c>
      <c r="N43" s="44">
        <v>4</v>
      </c>
      <c r="O43" s="45" t="s">
        <v>69</v>
      </c>
    </row>
    <row r="44" spans="2:15" ht="18.95" customHeight="1">
      <c r="B44" s="37" t="s">
        <v>70</v>
      </c>
      <c r="C44" s="38" t="s">
        <v>71</v>
      </c>
      <c r="D44" s="39">
        <v>23.4</v>
      </c>
      <c r="E44" s="40">
        <v>23.5</v>
      </c>
      <c r="F44" s="40">
        <v>21.4</v>
      </c>
      <c r="G44" s="41">
        <v>22.19</v>
      </c>
      <c r="H44" s="41">
        <v>22.2</v>
      </c>
      <c r="I44" s="41">
        <v>23.5</v>
      </c>
      <c r="J44" s="42">
        <v>-5.5319148936170297</v>
      </c>
      <c r="K44" s="43">
        <v>250</v>
      </c>
      <c r="L44" s="43">
        <v>7837381</v>
      </c>
      <c r="M44" s="43">
        <v>173932717.31999999</v>
      </c>
      <c r="N44" s="44">
        <v>5</v>
      </c>
      <c r="O44" s="45" t="s">
        <v>72</v>
      </c>
    </row>
    <row r="45" spans="2:15" ht="18.95" customHeight="1">
      <c r="B45" s="37" t="s">
        <v>454</v>
      </c>
      <c r="C45" s="38" t="s">
        <v>118</v>
      </c>
      <c r="D45" s="39">
        <v>0.7</v>
      </c>
      <c r="E45" s="40">
        <v>0.7</v>
      </c>
      <c r="F45" s="40">
        <v>0.7</v>
      </c>
      <c r="G45" s="41">
        <v>0.7</v>
      </c>
      <c r="H45" s="41">
        <v>0.7</v>
      </c>
      <c r="I45" s="41">
        <v>0.7</v>
      </c>
      <c r="J45" s="42">
        <v>0</v>
      </c>
      <c r="K45" s="43">
        <v>1</v>
      </c>
      <c r="L45" s="43">
        <v>2000</v>
      </c>
      <c r="M45" s="43">
        <v>1400</v>
      </c>
      <c r="N45" s="44">
        <v>1</v>
      </c>
      <c r="O45" s="45" t="s">
        <v>333</v>
      </c>
    </row>
    <row r="46" spans="2:15" ht="18.95" customHeight="1">
      <c r="B46" s="37" t="s">
        <v>388</v>
      </c>
      <c r="C46" s="38" t="s">
        <v>201</v>
      </c>
      <c r="D46" s="39">
        <v>2.2999999999999998</v>
      </c>
      <c r="E46" s="40">
        <v>2.2999999999999998</v>
      </c>
      <c r="F46" s="40">
        <v>2.2999999999999998</v>
      </c>
      <c r="G46" s="41">
        <v>2.2999999999999998</v>
      </c>
      <c r="H46" s="41">
        <v>2.2999999999999998</v>
      </c>
      <c r="I46" s="41">
        <v>2.06</v>
      </c>
      <c r="J46" s="42">
        <v>11.650485436893199</v>
      </c>
      <c r="K46" s="43">
        <v>2</v>
      </c>
      <c r="L46" s="43">
        <v>15300</v>
      </c>
      <c r="M46" s="43">
        <v>35190</v>
      </c>
      <c r="N46" s="44">
        <v>2</v>
      </c>
      <c r="O46" s="45" t="s">
        <v>202</v>
      </c>
    </row>
    <row r="47" spans="2:15" ht="18.95" customHeight="1">
      <c r="B47" s="37" t="s">
        <v>375</v>
      </c>
      <c r="C47" s="38" t="s">
        <v>178</v>
      </c>
      <c r="D47" s="39">
        <v>1.69</v>
      </c>
      <c r="E47" s="40">
        <v>1.69</v>
      </c>
      <c r="F47" s="40">
        <v>1.61</v>
      </c>
      <c r="G47" s="41">
        <v>1.64</v>
      </c>
      <c r="H47" s="41">
        <v>1.61</v>
      </c>
      <c r="I47" s="41">
        <v>1.7</v>
      </c>
      <c r="J47" s="42">
        <v>-5.2941176470588154</v>
      </c>
      <c r="K47" s="43">
        <v>9</v>
      </c>
      <c r="L47" s="43">
        <v>78161</v>
      </c>
      <c r="M47" s="43">
        <v>128284.75</v>
      </c>
      <c r="N47" s="44">
        <v>4</v>
      </c>
      <c r="O47" s="45" t="s">
        <v>180</v>
      </c>
    </row>
    <row r="48" spans="2:15" ht="18.95" customHeight="1">
      <c r="B48" s="37" t="s">
        <v>410</v>
      </c>
      <c r="C48" s="38" t="s">
        <v>214</v>
      </c>
      <c r="D48" s="39">
        <v>0.95</v>
      </c>
      <c r="E48" s="40">
        <v>0.95</v>
      </c>
      <c r="F48" s="40">
        <v>0.91</v>
      </c>
      <c r="G48" s="41">
        <v>0.91</v>
      </c>
      <c r="H48" s="41">
        <v>0.91</v>
      </c>
      <c r="I48" s="41">
        <v>0.95</v>
      </c>
      <c r="J48" s="42">
        <v>-4.2105263157894646</v>
      </c>
      <c r="K48" s="43">
        <v>4</v>
      </c>
      <c r="L48" s="43">
        <v>66563</v>
      </c>
      <c r="M48" s="43">
        <v>60778.490000000005</v>
      </c>
      <c r="N48" s="44">
        <v>3</v>
      </c>
      <c r="O48" s="45" t="s">
        <v>215</v>
      </c>
    </row>
    <row r="49" spans="2:15" ht="21.75" customHeight="1">
      <c r="B49" s="126" t="s">
        <v>94</v>
      </c>
      <c r="C49" s="126"/>
      <c r="D49" s="126"/>
      <c r="E49" s="126"/>
      <c r="F49" s="126"/>
      <c r="G49" s="126"/>
      <c r="H49" s="126"/>
      <c r="I49" s="126"/>
      <c r="J49" s="126"/>
      <c r="K49" s="47">
        <f>SUM(K41:K48)</f>
        <v>552</v>
      </c>
      <c r="L49" s="48">
        <f>SUM(L41:L48)</f>
        <v>28238272</v>
      </c>
      <c r="M49" s="48">
        <f>SUM(M41:M48)</f>
        <v>247220990.60000002</v>
      </c>
      <c r="N49" s="48">
        <v>5</v>
      </c>
      <c r="O49" s="46" t="s">
        <v>14</v>
      </c>
    </row>
    <row r="50" spans="2:15" ht="18.95" customHeight="1">
      <c r="B50" s="50" t="s">
        <v>76</v>
      </c>
      <c r="C50" s="127" t="s">
        <v>30</v>
      </c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</row>
    <row r="51" spans="2:15" ht="18.95" customHeight="1">
      <c r="B51" s="37" t="s">
        <v>56</v>
      </c>
      <c r="C51" s="38" t="s">
        <v>57</v>
      </c>
      <c r="D51" s="39">
        <v>2.15</v>
      </c>
      <c r="E51" s="39">
        <v>2.15</v>
      </c>
      <c r="F51" s="40">
        <v>2.1</v>
      </c>
      <c r="G51" s="41">
        <v>2.11</v>
      </c>
      <c r="H51" s="41">
        <v>2.15</v>
      </c>
      <c r="I51" s="41">
        <v>2.13</v>
      </c>
      <c r="J51" s="42">
        <v>0.93896713615022609</v>
      </c>
      <c r="K51" s="43">
        <v>122</v>
      </c>
      <c r="L51" s="43">
        <v>21866876</v>
      </c>
      <c r="M51" s="43">
        <v>46200689.640000001</v>
      </c>
      <c r="N51" s="44">
        <v>4</v>
      </c>
      <c r="O51" s="45" t="s">
        <v>58</v>
      </c>
    </row>
    <row r="52" spans="2:15" ht="18.95" customHeight="1">
      <c r="B52" s="37" t="s">
        <v>156</v>
      </c>
      <c r="C52" s="38" t="s">
        <v>155</v>
      </c>
      <c r="D52" s="39">
        <v>5.55</v>
      </c>
      <c r="E52" s="39">
        <v>5.55</v>
      </c>
      <c r="F52" s="40">
        <v>5.35</v>
      </c>
      <c r="G52" s="41">
        <v>5.43</v>
      </c>
      <c r="H52" s="41">
        <v>5.35</v>
      </c>
      <c r="I52" s="41">
        <v>5.53</v>
      </c>
      <c r="J52" s="42">
        <v>-3.2549728752260476</v>
      </c>
      <c r="K52" s="43">
        <v>30</v>
      </c>
      <c r="L52" s="43">
        <v>2410470</v>
      </c>
      <c r="M52" s="43">
        <v>13076038.65</v>
      </c>
      <c r="N52" s="44">
        <v>4</v>
      </c>
      <c r="O52" s="45" t="s">
        <v>157</v>
      </c>
    </row>
    <row r="53" spans="2:15" ht="18.95" customHeight="1">
      <c r="B53" s="37" t="s">
        <v>186</v>
      </c>
      <c r="C53" s="38" t="s">
        <v>184</v>
      </c>
      <c r="D53" s="39">
        <v>17.2</v>
      </c>
      <c r="E53" s="39">
        <v>17.25</v>
      </c>
      <c r="F53" s="40">
        <v>17.2</v>
      </c>
      <c r="G53" s="41">
        <v>17.21</v>
      </c>
      <c r="H53" s="41">
        <v>17.25</v>
      </c>
      <c r="I53" s="41">
        <v>17.2</v>
      </c>
      <c r="J53" s="42">
        <v>0.29069767441860517</v>
      </c>
      <c r="K53" s="43">
        <v>28</v>
      </c>
      <c r="L53" s="43">
        <v>1427734</v>
      </c>
      <c r="M53" s="43">
        <v>24567274.800000001</v>
      </c>
      <c r="N53" s="44">
        <v>3</v>
      </c>
      <c r="O53" s="45" t="s">
        <v>195</v>
      </c>
    </row>
    <row r="54" spans="2:15" ht="18.95" customHeight="1">
      <c r="B54" s="37" t="s">
        <v>59</v>
      </c>
      <c r="C54" s="38" t="s">
        <v>34</v>
      </c>
      <c r="D54" s="39">
        <v>5.71</v>
      </c>
      <c r="E54" s="39">
        <v>5.91</v>
      </c>
      <c r="F54" s="40">
        <v>5.71</v>
      </c>
      <c r="G54" s="41">
        <v>5.84</v>
      </c>
      <c r="H54" s="41">
        <v>5.83</v>
      </c>
      <c r="I54" s="41">
        <v>5.71</v>
      </c>
      <c r="J54" s="42">
        <v>2.1015761821365997</v>
      </c>
      <c r="K54" s="43">
        <v>374</v>
      </c>
      <c r="L54" s="43">
        <v>48669915</v>
      </c>
      <c r="M54" s="43">
        <v>284160805.07000005</v>
      </c>
      <c r="N54" s="44">
        <v>5</v>
      </c>
      <c r="O54" s="45" t="s">
        <v>35</v>
      </c>
    </row>
    <row r="55" spans="2:15" ht="18.95" customHeight="1">
      <c r="B55" s="37" t="s">
        <v>60</v>
      </c>
      <c r="C55" s="38" t="s">
        <v>41</v>
      </c>
      <c r="D55" s="39">
        <v>2.9</v>
      </c>
      <c r="E55" s="39">
        <v>2.9</v>
      </c>
      <c r="F55" s="40">
        <v>2.5</v>
      </c>
      <c r="G55" s="41">
        <v>2.73</v>
      </c>
      <c r="H55" s="41">
        <v>2.75</v>
      </c>
      <c r="I55" s="41">
        <v>2.9</v>
      </c>
      <c r="J55" s="42">
        <v>-5.1724137931034475</v>
      </c>
      <c r="K55" s="43">
        <v>15</v>
      </c>
      <c r="L55" s="43">
        <v>1089161</v>
      </c>
      <c r="M55" s="43">
        <v>2972273.9</v>
      </c>
      <c r="N55" s="44">
        <v>5</v>
      </c>
      <c r="O55" s="45" t="s">
        <v>61</v>
      </c>
    </row>
    <row r="56" spans="2:15" ht="18.95" customHeight="1">
      <c r="B56" s="37" t="s">
        <v>391</v>
      </c>
      <c r="C56" s="38" t="s">
        <v>46</v>
      </c>
      <c r="D56" s="39">
        <v>2.4</v>
      </c>
      <c r="E56" s="39">
        <v>2.4</v>
      </c>
      <c r="F56" s="40">
        <v>2.4</v>
      </c>
      <c r="G56" s="41">
        <v>2.4</v>
      </c>
      <c r="H56" s="41">
        <v>2.4</v>
      </c>
      <c r="I56" s="41">
        <v>2.35</v>
      </c>
      <c r="J56" s="42">
        <v>2.1276595744680771</v>
      </c>
      <c r="K56" s="43">
        <v>10</v>
      </c>
      <c r="L56" s="43">
        <v>1637136</v>
      </c>
      <c r="M56" s="43">
        <v>3929126.4000000004</v>
      </c>
      <c r="N56" s="44">
        <v>3</v>
      </c>
      <c r="O56" s="45" t="s">
        <v>44</v>
      </c>
    </row>
    <row r="57" spans="2:15" ht="18.95" customHeight="1">
      <c r="B57" s="37" t="s">
        <v>127</v>
      </c>
      <c r="C57" s="38" t="s">
        <v>126</v>
      </c>
      <c r="D57" s="39">
        <v>5.52</v>
      </c>
      <c r="E57" s="39">
        <v>5.52</v>
      </c>
      <c r="F57" s="40">
        <v>5.52</v>
      </c>
      <c r="G57" s="41">
        <v>5.52</v>
      </c>
      <c r="H57" s="41">
        <v>5.52</v>
      </c>
      <c r="I57" s="41">
        <v>4.8</v>
      </c>
      <c r="J57" s="42">
        <v>14.999999999999991</v>
      </c>
      <c r="K57" s="43">
        <v>8</v>
      </c>
      <c r="L57" s="43">
        <v>89827</v>
      </c>
      <c r="M57" s="43">
        <v>495845.04000000004</v>
      </c>
      <c r="N57" s="44">
        <v>2</v>
      </c>
      <c r="O57" s="45" t="s">
        <v>129</v>
      </c>
    </row>
    <row r="58" spans="2:15" ht="18.95" customHeight="1">
      <c r="B58" s="37" t="s">
        <v>393</v>
      </c>
      <c r="C58" s="38" t="s">
        <v>185</v>
      </c>
      <c r="D58" s="39">
        <v>1.34</v>
      </c>
      <c r="E58" s="39">
        <v>1.36</v>
      </c>
      <c r="F58" s="40">
        <v>1.32</v>
      </c>
      <c r="G58" s="41">
        <v>1.33</v>
      </c>
      <c r="H58" s="41">
        <v>1.32</v>
      </c>
      <c r="I58" s="41">
        <v>1.34</v>
      </c>
      <c r="J58" s="42">
        <v>-1.4925373134328401</v>
      </c>
      <c r="K58" s="43">
        <v>22</v>
      </c>
      <c r="L58" s="43">
        <v>8592000</v>
      </c>
      <c r="M58" s="43">
        <v>11389330.57</v>
      </c>
      <c r="N58" s="44">
        <v>5</v>
      </c>
      <c r="O58" s="45" t="s">
        <v>194</v>
      </c>
    </row>
    <row r="59" spans="2:15" ht="18.95" customHeight="1">
      <c r="B59" s="37" t="s">
        <v>408</v>
      </c>
      <c r="C59" s="38" t="s">
        <v>154</v>
      </c>
      <c r="D59" s="39">
        <v>1.85</v>
      </c>
      <c r="E59" s="39">
        <v>1.85</v>
      </c>
      <c r="F59" s="40">
        <v>1.85</v>
      </c>
      <c r="G59" s="41">
        <v>1.85</v>
      </c>
      <c r="H59" s="41">
        <v>1.85</v>
      </c>
      <c r="I59" s="41">
        <v>1.85</v>
      </c>
      <c r="J59" s="42">
        <v>0</v>
      </c>
      <c r="K59" s="43">
        <v>1</v>
      </c>
      <c r="L59" s="43">
        <v>4657</v>
      </c>
      <c r="M59" s="43">
        <v>8615.4500000000007</v>
      </c>
      <c r="N59" s="44">
        <v>1</v>
      </c>
      <c r="O59" s="45" t="s">
        <v>158</v>
      </c>
    </row>
    <row r="60" spans="2:15" ht="18.95" customHeight="1">
      <c r="B60" s="37" t="s">
        <v>84</v>
      </c>
      <c r="C60" s="38" t="s">
        <v>85</v>
      </c>
      <c r="D60" s="39">
        <v>2.23</v>
      </c>
      <c r="E60" s="39">
        <v>2.23</v>
      </c>
      <c r="F60" s="40">
        <v>2.17</v>
      </c>
      <c r="G60" s="41">
        <v>2.2000000000000002</v>
      </c>
      <c r="H60" s="41">
        <v>2.1800000000000002</v>
      </c>
      <c r="I60" s="41">
        <v>2.23</v>
      </c>
      <c r="J60" s="42">
        <v>-2.2421524663677084</v>
      </c>
      <c r="K60" s="43">
        <v>12</v>
      </c>
      <c r="L60" s="43">
        <v>911508</v>
      </c>
      <c r="M60" s="43">
        <v>2004138.42</v>
      </c>
      <c r="N60" s="44">
        <v>3</v>
      </c>
      <c r="O60" s="45" t="s">
        <v>86</v>
      </c>
    </row>
    <row r="61" spans="2:15" ht="18.95" customHeight="1">
      <c r="B61" s="37" t="s">
        <v>455</v>
      </c>
      <c r="C61" s="38" t="s">
        <v>338</v>
      </c>
      <c r="D61" s="39">
        <v>3.3</v>
      </c>
      <c r="E61" s="39">
        <v>3.3</v>
      </c>
      <c r="F61" s="40">
        <v>3.3</v>
      </c>
      <c r="G61" s="41">
        <v>3.3</v>
      </c>
      <c r="H61" s="41">
        <v>3.3</v>
      </c>
      <c r="I61" s="41">
        <v>3.3</v>
      </c>
      <c r="J61" s="42">
        <v>0</v>
      </c>
      <c r="K61" s="43">
        <v>1</v>
      </c>
      <c r="L61" s="43">
        <v>54852</v>
      </c>
      <c r="M61" s="43">
        <v>181011.6</v>
      </c>
      <c r="N61" s="44">
        <v>1</v>
      </c>
      <c r="O61" s="45" t="s">
        <v>339</v>
      </c>
    </row>
    <row r="62" spans="2:15" ht="18.95" customHeight="1">
      <c r="B62" s="37" t="s">
        <v>81</v>
      </c>
      <c r="C62" s="38" t="s">
        <v>82</v>
      </c>
      <c r="D62" s="39">
        <v>3.04</v>
      </c>
      <c r="E62" s="39">
        <v>3.04</v>
      </c>
      <c r="F62" s="40">
        <v>2.9</v>
      </c>
      <c r="G62" s="41">
        <v>2.9</v>
      </c>
      <c r="H62" s="41">
        <v>2.9</v>
      </c>
      <c r="I62" s="41">
        <v>3.04</v>
      </c>
      <c r="J62" s="42">
        <v>-4.6052631578947452</v>
      </c>
      <c r="K62" s="43">
        <v>51</v>
      </c>
      <c r="L62" s="43">
        <v>5485600</v>
      </c>
      <c r="M62" s="43">
        <v>16100623.100000001</v>
      </c>
      <c r="N62" s="44">
        <v>5</v>
      </c>
      <c r="O62" s="45" t="s">
        <v>83</v>
      </c>
    </row>
    <row r="63" spans="2:15" ht="18.95" customHeight="1">
      <c r="B63" s="37" t="s">
        <v>452</v>
      </c>
      <c r="C63" s="38" t="s">
        <v>131</v>
      </c>
      <c r="D63" s="39">
        <v>1.3</v>
      </c>
      <c r="E63" s="39">
        <v>1.3</v>
      </c>
      <c r="F63" s="40">
        <v>1.3</v>
      </c>
      <c r="G63" s="41">
        <v>1.3</v>
      </c>
      <c r="H63" s="41">
        <v>1.3</v>
      </c>
      <c r="I63" s="41">
        <v>1.3</v>
      </c>
      <c r="J63" s="42">
        <v>0</v>
      </c>
      <c r="K63" s="43">
        <v>1</v>
      </c>
      <c r="L63" s="43">
        <v>1266</v>
      </c>
      <c r="M63" s="43">
        <v>1645.8</v>
      </c>
      <c r="N63" s="44">
        <v>1</v>
      </c>
      <c r="O63" s="45" t="s">
        <v>132</v>
      </c>
    </row>
    <row r="64" spans="2:15" ht="18.95" customHeight="1">
      <c r="B64" s="37" t="s">
        <v>387</v>
      </c>
      <c r="C64" s="38" t="s">
        <v>77</v>
      </c>
      <c r="D64" s="39">
        <v>1.71</v>
      </c>
      <c r="E64" s="39">
        <v>1.76</v>
      </c>
      <c r="F64" s="40">
        <v>1.7</v>
      </c>
      <c r="G64" s="41">
        <v>1.75</v>
      </c>
      <c r="H64" s="41">
        <v>1.73</v>
      </c>
      <c r="I64" s="41">
        <v>1.76</v>
      </c>
      <c r="J64" s="42">
        <v>-1.7045454545454586</v>
      </c>
      <c r="K64" s="43">
        <v>21</v>
      </c>
      <c r="L64" s="43">
        <v>10061903</v>
      </c>
      <c r="M64" s="43">
        <v>17559832.390000001</v>
      </c>
      <c r="N64" s="44">
        <v>3</v>
      </c>
      <c r="O64" s="45" t="s">
        <v>78</v>
      </c>
    </row>
    <row r="65" spans="2:15" ht="18.95" customHeight="1">
      <c r="B65" s="37" t="s">
        <v>341</v>
      </c>
      <c r="C65" s="38" t="s">
        <v>342</v>
      </c>
      <c r="D65" s="39">
        <v>1.39</v>
      </c>
      <c r="E65" s="39">
        <v>1.43</v>
      </c>
      <c r="F65" s="40">
        <v>1.38</v>
      </c>
      <c r="G65" s="41">
        <v>1.42</v>
      </c>
      <c r="H65" s="41">
        <v>1.42</v>
      </c>
      <c r="I65" s="41">
        <v>1.39</v>
      </c>
      <c r="J65" s="42">
        <v>2.1582733812949728</v>
      </c>
      <c r="K65" s="43">
        <v>101</v>
      </c>
      <c r="L65" s="43">
        <v>236064623</v>
      </c>
      <c r="M65" s="43">
        <v>335189784.63999999</v>
      </c>
      <c r="N65" s="44">
        <v>5</v>
      </c>
      <c r="O65" s="45" t="s">
        <v>343</v>
      </c>
    </row>
    <row r="66" spans="2:15" ht="18.95" customHeight="1">
      <c r="B66" s="37" t="s">
        <v>401</v>
      </c>
      <c r="C66" s="38" t="s">
        <v>145</v>
      </c>
      <c r="D66" s="39">
        <v>2</v>
      </c>
      <c r="E66" s="39">
        <v>2.02</v>
      </c>
      <c r="F66" s="40">
        <v>1.93</v>
      </c>
      <c r="G66" s="41">
        <v>2</v>
      </c>
      <c r="H66" s="41">
        <v>1.95</v>
      </c>
      <c r="I66" s="41">
        <v>2</v>
      </c>
      <c r="J66" s="42">
        <v>-2.5000000000000022</v>
      </c>
      <c r="K66" s="43">
        <v>35</v>
      </c>
      <c r="L66" s="43">
        <v>14515507</v>
      </c>
      <c r="M66" s="43">
        <v>29023547.100000001</v>
      </c>
      <c r="N66" s="44">
        <v>5</v>
      </c>
      <c r="O66" s="45" t="s">
        <v>146</v>
      </c>
    </row>
    <row r="67" spans="2:15" ht="18.95" customHeight="1">
      <c r="B67" s="37" t="s">
        <v>377</v>
      </c>
      <c r="C67" s="38" t="s">
        <v>79</v>
      </c>
      <c r="D67" s="39">
        <v>2.19</v>
      </c>
      <c r="E67" s="39">
        <v>2.2999999999999998</v>
      </c>
      <c r="F67" s="40">
        <v>2.1</v>
      </c>
      <c r="G67" s="41">
        <v>2.2599999999999998</v>
      </c>
      <c r="H67" s="41">
        <v>2.27</v>
      </c>
      <c r="I67" s="41">
        <v>2.19</v>
      </c>
      <c r="J67" s="42">
        <v>3.6529680365296802</v>
      </c>
      <c r="K67" s="43">
        <v>28</v>
      </c>
      <c r="L67" s="43">
        <v>2611602</v>
      </c>
      <c r="M67" s="43">
        <v>5898290.3399999999</v>
      </c>
      <c r="N67" s="44">
        <v>5</v>
      </c>
      <c r="O67" s="45" t="s">
        <v>80</v>
      </c>
    </row>
    <row r="68" spans="2:15" ht="18.95" customHeight="1">
      <c r="B68" s="37" t="s">
        <v>349</v>
      </c>
      <c r="C68" s="38" t="s">
        <v>191</v>
      </c>
      <c r="D68" s="39">
        <v>1.38</v>
      </c>
      <c r="E68" s="39">
        <v>1.65</v>
      </c>
      <c r="F68" s="40">
        <v>1.38</v>
      </c>
      <c r="G68" s="41">
        <v>1.53</v>
      </c>
      <c r="H68" s="41">
        <v>1.65</v>
      </c>
      <c r="I68" s="41">
        <v>1.32</v>
      </c>
      <c r="J68" s="42">
        <v>24.999999999999979</v>
      </c>
      <c r="K68" s="43">
        <v>54</v>
      </c>
      <c r="L68" s="43">
        <v>7888319</v>
      </c>
      <c r="M68" s="43">
        <v>12094848.379999999</v>
      </c>
      <c r="N68" s="44">
        <v>5</v>
      </c>
      <c r="O68" s="45" t="s">
        <v>192</v>
      </c>
    </row>
    <row r="69" spans="2:15" ht="17.25" customHeight="1">
      <c r="B69" s="126" t="s">
        <v>161</v>
      </c>
      <c r="C69" s="126"/>
      <c r="D69" s="126"/>
      <c r="E69" s="126"/>
      <c r="F69" s="126"/>
      <c r="G69" s="126"/>
      <c r="H69" s="126"/>
      <c r="I69" s="126"/>
      <c r="J69" s="126"/>
      <c r="K69" s="47">
        <f>SUM(K51:K68)</f>
        <v>914</v>
      </c>
      <c r="L69" s="48">
        <f>SUM(L51:L68)</f>
        <v>363382956</v>
      </c>
      <c r="M69" s="48">
        <f>SUM(M51:M68)</f>
        <v>804853721.29000008</v>
      </c>
      <c r="N69" s="48">
        <v>5</v>
      </c>
      <c r="O69" s="46" t="s">
        <v>14</v>
      </c>
    </row>
    <row r="70" spans="2:15" ht="44.25" customHeight="1">
      <c r="B70" s="106" t="s">
        <v>4</v>
      </c>
      <c r="C70" s="107"/>
      <c r="D70" s="107"/>
      <c r="E70" s="120" t="s">
        <v>416</v>
      </c>
      <c r="F70" s="120"/>
      <c r="G70" s="120"/>
      <c r="H70" s="120"/>
      <c r="I70" s="120"/>
      <c r="J70" s="120"/>
      <c r="K70" s="120"/>
      <c r="L70" s="120"/>
      <c r="M70" s="120"/>
      <c r="N70" s="120"/>
      <c r="O70" s="49"/>
    </row>
    <row r="71" spans="2:15" ht="37.5" customHeight="1">
      <c r="B71" s="121" t="s">
        <v>5</v>
      </c>
      <c r="C71" s="122"/>
      <c r="D71" s="122"/>
      <c r="E71" s="122"/>
      <c r="F71" s="120" t="s">
        <v>417</v>
      </c>
      <c r="G71" s="120"/>
      <c r="H71" s="120"/>
      <c r="I71" s="120"/>
      <c r="J71" s="120"/>
      <c r="K71" s="120"/>
      <c r="L71" s="120"/>
      <c r="M71" s="120"/>
      <c r="N71" s="120"/>
      <c r="O71" s="30"/>
    </row>
    <row r="72" spans="2:15" ht="69.75" customHeight="1">
      <c r="B72" s="31" t="s">
        <v>0</v>
      </c>
      <c r="C72" s="32" t="s">
        <v>6</v>
      </c>
      <c r="D72" s="32" t="s">
        <v>7</v>
      </c>
      <c r="E72" s="32" t="s">
        <v>8</v>
      </c>
      <c r="F72" s="32" t="s">
        <v>9</v>
      </c>
      <c r="G72" s="32" t="s">
        <v>22</v>
      </c>
      <c r="H72" s="32" t="s">
        <v>2</v>
      </c>
      <c r="I72" s="32" t="s">
        <v>23</v>
      </c>
      <c r="J72" s="33" t="s">
        <v>10</v>
      </c>
      <c r="K72" s="34" t="s">
        <v>97</v>
      </c>
      <c r="L72" s="32" t="s">
        <v>64</v>
      </c>
      <c r="M72" s="32" t="s">
        <v>65</v>
      </c>
      <c r="N72" s="32" t="s">
        <v>11</v>
      </c>
      <c r="O72" s="35" t="s">
        <v>1</v>
      </c>
    </row>
    <row r="73" spans="2:15" ht="18.95" customHeight="1">
      <c r="B73" s="50" t="s">
        <v>16</v>
      </c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 t="s">
        <v>63</v>
      </c>
      <c r="O73" s="127"/>
    </row>
    <row r="74" spans="2:15" ht="18.95" customHeight="1">
      <c r="B74" s="53" t="s">
        <v>90</v>
      </c>
      <c r="C74" s="53" t="s">
        <v>91</v>
      </c>
      <c r="D74" s="39">
        <v>9.1999999999999993</v>
      </c>
      <c r="E74" s="39">
        <v>9.1999999999999993</v>
      </c>
      <c r="F74" s="39">
        <v>9.1</v>
      </c>
      <c r="G74" s="41">
        <v>9.14</v>
      </c>
      <c r="H74" s="41">
        <v>9.15</v>
      </c>
      <c r="I74" s="41">
        <v>9.15</v>
      </c>
      <c r="J74" s="42">
        <v>0</v>
      </c>
      <c r="K74" s="43">
        <v>29</v>
      </c>
      <c r="L74" s="43">
        <v>1389706</v>
      </c>
      <c r="M74" s="43">
        <v>12696809.9</v>
      </c>
      <c r="N74" s="44">
        <v>4</v>
      </c>
      <c r="O74" s="5" t="s">
        <v>92</v>
      </c>
    </row>
    <row r="75" spans="2:15" ht="18.95" customHeight="1">
      <c r="B75" s="53" t="s">
        <v>174</v>
      </c>
      <c r="C75" s="53" t="s">
        <v>175</v>
      </c>
      <c r="D75" s="39">
        <v>104</v>
      </c>
      <c r="E75" s="39">
        <v>105</v>
      </c>
      <c r="F75" s="39">
        <v>104</v>
      </c>
      <c r="G75" s="41">
        <v>104.3</v>
      </c>
      <c r="H75" s="41">
        <v>105</v>
      </c>
      <c r="I75" s="41">
        <v>104</v>
      </c>
      <c r="J75" s="42">
        <v>0.96153846153845812</v>
      </c>
      <c r="K75" s="43">
        <v>10</v>
      </c>
      <c r="L75" s="43">
        <v>2875011</v>
      </c>
      <c r="M75" s="43">
        <v>299869502</v>
      </c>
      <c r="N75" s="44">
        <v>4</v>
      </c>
      <c r="O75" s="5" t="s">
        <v>176</v>
      </c>
    </row>
    <row r="76" spans="2:15" ht="18.95" customHeight="1">
      <c r="B76" s="53" t="s">
        <v>109</v>
      </c>
      <c r="C76" s="53" t="s">
        <v>110</v>
      </c>
      <c r="D76" s="39">
        <v>11.5</v>
      </c>
      <c r="E76" s="39">
        <v>11.51</v>
      </c>
      <c r="F76" s="39">
        <v>11.5</v>
      </c>
      <c r="G76" s="41">
        <v>11.5</v>
      </c>
      <c r="H76" s="41">
        <v>11.5</v>
      </c>
      <c r="I76" s="41">
        <v>11.55</v>
      </c>
      <c r="J76" s="42">
        <v>-0.43290043290044045</v>
      </c>
      <c r="K76" s="43">
        <v>21</v>
      </c>
      <c r="L76" s="43">
        <v>15228393</v>
      </c>
      <c r="M76" s="43">
        <v>175129455.81999999</v>
      </c>
      <c r="N76" s="44">
        <v>5</v>
      </c>
      <c r="O76" s="5" t="s">
        <v>111</v>
      </c>
    </row>
    <row r="77" spans="2:15" ht="18.95" customHeight="1">
      <c r="B77" s="53" t="s">
        <v>389</v>
      </c>
      <c r="C77" s="53" t="s">
        <v>105</v>
      </c>
      <c r="D77" s="39">
        <v>9.26</v>
      </c>
      <c r="E77" s="39">
        <v>9.26</v>
      </c>
      <c r="F77" s="39">
        <v>9.26</v>
      </c>
      <c r="G77" s="41">
        <v>9.26</v>
      </c>
      <c r="H77" s="41">
        <v>9.26</v>
      </c>
      <c r="I77" s="41">
        <v>9.26</v>
      </c>
      <c r="J77" s="42">
        <v>0</v>
      </c>
      <c r="K77" s="43">
        <v>5</v>
      </c>
      <c r="L77" s="43">
        <v>160234</v>
      </c>
      <c r="M77" s="43">
        <v>1483766.84</v>
      </c>
      <c r="N77" s="44">
        <v>3</v>
      </c>
      <c r="O77" s="5" t="s">
        <v>108</v>
      </c>
    </row>
    <row r="78" spans="2:15" ht="18.95" customHeight="1">
      <c r="B78" s="53" t="s">
        <v>407</v>
      </c>
      <c r="C78" s="53" t="s">
        <v>353</v>
      </c>
      <c r="D78" s="39">
        <v>14.79</v>
      </c>
      <c r="E78" s="39">
        <v>14.79</v>
      </c>
      <c r="F78" s="39">
        <v>13</v>
      </c>
      <c r="G78" s="41">
        <v>13.04</v>
      </c>
      <c r="H78" s="41">
        <v>13.05</v>
      </c>
      <c r="I78" s="41">
        <v>13.02</v>
      </c>
      <c r="J78" s="42">
        <v>0.23041474654379446</v>
      </c>
      <c r="K78" s="43">
        <v>10</v>
      </c>
      <c r="L78" s="43">
        <v>60938</v>
      </c>
      <c r="M78" s="43">
        <v>794784.15999999992</v>
      </c>
      <c r="N78" s="44">
        <v>5</v>
      </c>
      <c r="O78" s="5" t="s">
        <v>354</v>
      </c>
    </row>
    <row r="79" spans="2:15" ht="18.95" customHeight="1">
      <c r="B79" s="53" t="s">
        <v>125</v>
      </c>
      <c r="C79" s="53" t="s">
        <v>124</v>
      </c>
      <c r="D79" s="39">
        <v>44.2</v>
      </c>
      <c r="E79" s="39">
        <v>44.2</v>
      </c>
      <c r="F79" s="39">
        <v>42</v>
      </c>
      <c r="G79" s="41">
        <v>44.05</v>
      </c>
      <c r="H79" s="41">
        <v>44</v>
      </c>
      <c r="I79" s="41">
        <v>44.2</v>
      </c>
      <c r="J79" s="42">
        <v>-0.45248868778281492</v>
      </c>
      <c r="K79" s="43">
        <v>13</v>
      </c>
      <c r="L79" s="43">
        <v>265009</v>
      </c>
      <c r="M79" s="43">
        <v>11672397.800000001</v>
      </c>
      <c r="N79" s="44">
        <v>3</v>
      </c>
      <c r="O79" s="5" t="s">
        <v>130</v>
      </c>
    </row>
    <row r="80" spans="2:15" ht="18.95" customHeight="1">
      <c r="B80" s="53" t="s">
        <v>409</v>
      </c>
      <c r="C80" s="53" t="s">
        <v>213</v>
      </c>
      <c r="D80" s="39">
        <v>23.6</v>
      </c>
      <c r="E80" s="39">
        <v>23.6</v>
      </c>
      <c r="F80" s="39">
        <v>23.6</v>
      </c>
      <c r="G80" s="41">
        <v>23.6</v>
      </c>
      <c r="H80" s="41">
        <v>23.6</v>
      </c>
      <c r="I80" s="41">
        <v>23.6</v>
      </c>
      <c r="J80" s="42">
        <v>0</v>
      </c>
      <c r="K80" s="43">
        <v>1</v>
      </c>
      <c r="L80" s="43">
        <v>4321</v>
      </c>
      <c r="M80" s="43">
        <v>101975.6</v>
      </c>
      <c r="N80" s="44">
        <v>1</v>
      </c>
      <c r="O80" s="5" t="s">
        <v>216</v>
      </c>
    </row>
    <row r="81" spans="2:15" ht="18.95" customHeight="1">
      <c r="B81" s="53" t="s">
        <v>382</v>
      </c>
      <c r="C81" s="53" t="s">
        <v>172</v>
      </c>
      <c r="D81" s="39">
        <v>33</v>
      </c>
      <c r="E81" s="39">
        <v>33</v>
      </c>
      <c r="F81" s="39">
        <v>33</v>
      </c>
      <c r="G81" s="41">
        <v>33</v>
      </c>
      <c r="H81" s="41">
        <v>33</v>
      </c>
      <c r="I81" s="41">
        <v>33</v>
      </c>
      <c r="J81" s="42">
        <v>0</v>
      </c>
      <c r="K81" s="43">
        <v>4</v>
      </c>
      <c r="L81" s="43">
        <v>2078</v>
      </c>
      <c r="M81" s="43">
        <v>68574</v>
      </c>
      <c r="N81" s="44">
        <v>3</v>
      </c>
      <c r="O81" s="5" t="s">
        <v>173</v>
      </c>
    </row>
    <row r="82" spans="2:15" ht="18.95" customHeight="1">
      <c r="B82" s="53" t="s">
        <v>101</v>
      </c>
      <c r="C82" s="53" t="s">
        <v>102</v>
      </c>
      <c r="D82" s="39">
        <v>21</v>
      </c>
      <c r="E82" s="39">
        <v>23</v>
      </c>
      <c r="F82" s="39">
        <v>20.100000000000001</v>
      </c>
      <c r="G82" s="41">
        <v>21.08</v>
      </c>
      <c r="H82" s="41">
        <v>21.1</v>
      </c>
      <c r="I82" s="41">
        <v>21</v>
      </c>
      <c r="J82" s="42">
        <v>0.4761904761904745</v>
      </c>
      <c r="K82" s="43">
        <v>215</v>
      </c>
      <c r="L82" s="43">
        <v>13383928</v>
      </c>
      <c r="M82" s="43">
        <v>282155280.81</v>
      </c>
      <c r="N82" s="44">
        <v>5</v>
      </c>
      <c r="O82" s="5" t="s">
        <v>104</v>
      </c>
    </row>
    <row r="83" spans="2:15" ht="18.95" customHeight="1">
      <c r="B83" s="126" t="s">
        <v>17</v>
      </c>
      <c r="C83" s="126"/>
      <c r="D83" s="126"/>
      <c r="E83" s="126"/>
      <c r="F83" s="126"/>
      <c r="G83" s="126"/>
      <c r="H83" s="126"/>
      <c r="I83" s="126"/>
      <c r="J83" s="126"/>
      <c r="K83" s="47">
        <f>SUM(K74:K82)</f>
        <v>308</v>
      </c>
      <c r="L83" s="48">
        <f>SUM(L74:L82)</f>
        <v>33369618</v>
      </c>
      <c r="M83" s="48">
        <f>SUM(M74:M82)</f>
        <v>783972546.93000007</v>
      </c>
      <c r="N83" s="48">
        <v>5</v>
      </c>
      <c r="O83" s="46" t="s">
        <v>14</v>
      </c>
    </row>
    <row r="84" spans="2:15" ht="18.95" customHeight="1">
      <c r="B84" s="36" t="s">
        <v>18</v>
      </c>
      <c r="C84" s="127" t="s">
        <v>29</v>
      </c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</row>
    <row r="85" spans="2:15" ht="18.95" customHeight="1">
      <c r="B85" s="53" t="s">
        <v>406</v>
      </c>
      <c r="C85" s="53" t="s">
        <v>218</v>
      </c>
      <c r="D85" s="39">
        <v>0.4</v>
      </c>
      <c r="E85" s="39">
        <v>0.4</v>
      </c>
      <c r="F85" s="39">
        <v>0.4</v>
      </c>
      <c r="G85" s="41">
        <v>0.4</v>
      </c>
      <c r="H85" s="41">
        <v>0.4</v>
      </c>
      <c r="I85" s="41">
        <v>0.4</v>
      </c>
      <c r="J85" s="42">
        <v>0</v>
      </c>
      <c r="K85" s="43">
        <v>3</v>
      </c>
      <c r="L85" s="43">
        <v>3416</v>
      </c>
      <c r="M85" s="43">
        <v>1366.4</v>
      </c>
      <c r="N85" s="44">
        <v>2</v>
      </c>
      <c r="O85" s="5" t="s">
        <v>219</v>
      </c>
    </row>
    <row r="86" spans="2:15" ht="18.95" customHeight="1">
      <c r="B86" s="53" t="s">
        <v>221</v>
      </c>
      <c r="C86" s="53" t="s">
        <v>222</v>
      </c>
      <c r="D86" s="39">
        <v>3.07</v>
      </c>
      <c r="E86" s="39">
        <v>3.07</v>
      </c>
      <c r="F86" s="39">
        <v>3.07</v>
      </c>
      <c r="G86" s="41">
        <v>3.07</v>
      </c>
      <c r="H86" s="41">
        <v>3.07</v>
      </c>
      <c r="I86" s="41">
        <v>3.07</v>
      </c>
      <c r="J86" s="42">
        <v>0</v>
      </c>
      <c r="K86" s="43">
        <v>1</v>
      </c>
      <c r="L86" s="43">
        <v>3237</v>
      </c>
      <c r="M86" s="43">
        <v>9937.59</v>
      </c>
      <c r="N86" s="44">
        <v>1</v>
      </c>
      <c r="O86" s="5" t="s">
        <v>224</v>
      </c>
    </row>
    <row r="87" spans="2:15" ht="18.95" customHeight="1">
      <c r="B87" s="53" t="s">
        <v>394</v>
      </c>
      <c r="C87" s="53" t="s">
        <v>362</v>
      </c>
      <c r="D87" s="39">
        <v>4.75</v>
      </c>
      <c r="E87" s="39">
        <v>4.75</v>
      </c>
      <c r="F87" s="39">
        <v>4.5</v>
      </c>
      <c r="G87" s="41">
        <v>4.58</v>
      </c>
      <c r="H87" s="41">
        <v>4.5</v>
      </c>
      <c r="I87" s="41">
        <v>4.8</v>
      </c>
      <c r="J87" s="42">
        <v>-6.25</v>
      </c>
      <c r="K87" s="43">
        <v>19</v>
      </c>
      <c r="L87" s="43">
        <v>1267617</v>
      </c>
      <c r="M87" s="43">
        <v>5807815.2000000002</v>
      </c>
      <c r="N87" s="44">
        <v>4</v>
      </c>
      <c r="O87" s="5" t="s">
        <v>363</v>
      </c>
    </row>
    <row r="88" spans="2:15" ht="18.95" customHeight="1">
      <c r="B88" s="53" t="s">
        <v>364</v>
      </c>
      <c r="C88" s="53" t="s">
        <v>188</v>
      </c>
      <c r="D88" s="39">
        <v>11.35</v>
      </c>
      <c r="E88" s="39">
        <v>11.35</v>
      </c>
      <c r="F88" s="39">
        <v>10</v>
      </c>
      <c r="G88" s="41">
        <v>10.09</v>
      </c>
      <c r="H88" s="41">
        <v>10</v>
      </c>
      <c r="I88" s="41">
        <v>11.35</v>
      </c>
      <c r="J88" s="42">
        <v>-11.894273127753296</v>
      </c>
      <c r="K88" s="43">
        <v>6</v>
      </c>
      <c r="L88" s="43">
        <v>3420</v>
      </c>
      <c r="M88" s="43">
        <v>34513.199999999997</v>
      </c>
      <c r="N88" s="44">
        <v>2</v>
      </c>
      <c r="O88" s="5" t="s">
        <v>193</v>
      </c>
    </row>
    <row r="89" spans="2:15" ht="18.95" customHeight="1">
      <c r="B89" s="53" t="s">
        <v>365</v>
      </c>
      <c r="C89" s="53" t="s">
        <v>366</v>
      </c>
      <c r="D89" s="39">
        <v>7.69</v>
      </c>
      <c r="E89" s="39">
        <v>7.69</v>
      </c>
      <c r="F89" s="39">
        <v>6.8</v>
      </c>
      <c r="G89" s="41">
        <v>7.01</v>
      </c>
      <c r="H89" s="41">
        <v>7</v>
      </c>
      <c r="I89" s="41">
        <v>7.69</v>
      </c>
      <c r="J89" s="42">
        <v>-8.9726918075422653</v>
      </c>
      <c r="K89" s="43">
        <v>76</v>
      </c>
      <c r="L89" s="43">
        <v>2151401</v>
      </c>
      <c r="M89" s="43">
        <v>15073636.5</v>
      </c>
      <c r="N89" s="44">
        <v>5</v>
      </c>
      <c r="O89" s="5" t="s">
        <v>367</v>
      </c>
    </row>
    <row r="90" spans="2:15" ht="18.95" customHeight="1">
      <c r="B90" s="53" t="s">
        <v>360</v>
      </c>
      <c r="C90" s="53" t="s">
        <v>141</v>
      </c>
      <c r="D90" s="39">
        <v>4.92</v>
      </c>
      <c r="E90" s="39">
        <v>5</v>
      </c>
      <c r="F90" s="39">
        <v>4.9000000000000004</v>
      </c>
      <c r="G90" s="41">
        <v>4.92</v>
      </c>
      <c r="H90" s="41">
        <v>4.92</v>
      </c>
      <c r="I90" s="41">
        <v>4.92</v>
      </c>
      <c r="J90" s="42">
        <v>0</v>
      </c>
      <c r="K90" s="43">
        <v>133</v>
      </c>
      <c r="L90" s="43">
        <v>13513096</v>
      </c>
      <c r="M90" s="43">
        <v>66417665.170000002</v>
      </c>
      <c r="N90" s="44">
        <v>5</v>
      </c>
      <c r="O90" s="5" t="s">
        <v>142</v>
      </c>
    </row>
    <row r="91" spans="2:15" ht="18.95" customHeight="1">
      <c r="B91" s="128" t="s">
        <v>19</v>
      </c>
      <c r="C91" s="128"/>
      <c r="D91" s="128"/>
      <c r="E91" s="128"/>
      <c r="F91" s="128"/>
      <c r="G91" s="128"/>
      <c r="H91" s="128"/>
      <c r="I91" s="128"/>
      <c r="J91" s="128"/>
      <c r="K91" s="47">
        <f>SUM(K85:K90)</f>
        <v>238</v>
      </c>
      <c r="L91" s="48">
        <f>SUM(L85:L90)</f>
        <v>16942187</v>
      </c>
      <c r="M91" s="48">
        <f>SUM(M85:M90)</f>
        <v>87344934.060000002</v>
      </c>
      <c r="N91" s="48">
        <v>5</v>
      </c>
      <c r="O91" s="52" t="s">
        <v>14</v>
      </c>
    </row>
    <row r="92" spans="2:15" ht="18.95" customHeight="1">
      <c r="B92" s="128" t="s">
        <v>20</v>
      </c>
      <c r="C92" s="128"/>
      <c r="D92" s="128"/>
      <c r="E92" s="128"/>
      <c r="F92" s="128"/>
      <c r="G92" s="128"/>
      <c r="H92" s="128"/>
      <c r="I92" s="128"/>
      <c r="J92" s="128"/>
      <c r="K92" s="48">
        <f>K91+K83+K69+K49+K35+K28+K24</f>
        <v>4469</v>
      </c>
      <c r="L92" s="48">
        <f>L91+L83+L69+L49+L35+L28+L24</f>
        <v>3291270724</v>
      </c>
      <c r="M92" s="48">
        <f>M91+M83+M69+M49+M35+M28+M24</f>
        <v>5023117779.4799995</v>
      </c>
      <c r="N92" s="55">
        <v>5</v>
      </c>
      <c r="O92" s="56" t="s">
        <v>21</v>
      </c>
    </row>
    <row r="93" spans="2:15">
      <c r="I93" s="8"/>
      <c r="J93" s="109"/>
      <c r="K93" s="4"/>
      <c r="L93" s="4"/>
      <c r="M93" s="4"/>
      <c r="N93" s="4"/>
    </row>
    <row r="98" spans="12:13">
      <c r="L98" s="7"/>
      <c r="M98" s="7"/>
    </row>
    <row r="101" spans="12:13">
      <c r="L101" s="7"/>
      <c r="M101" s="7"/>
    </row>
    <row r="104" spans="12:13">
      <c r="L104" s="7"/>
      <c r="M104" s="7"/>
    </row>
  </sheetData>
  <mergeCells count="32">
    <mergeCell ref="F38:N38"/>
    <mergeCell ref="D49:J49"/>
    <mergeCell ref="C29:O29"/>
    <mergeCell ref="D35:J35"/>
    <mergeCell ref="C50:O50"/>
    <mergeCell ref="B35:C35"/>
    <mergeCell ref="C40:O40"/>
    <mergeCell ref="B49:C49"/>
    <mergeCell ref="E37:N37"/>
    <mergeCell ref="B38:E38"/>
    <mergeCell ref="B92:C92"/>
    <mergeCell ref="D92:J92"/>
    <mergeCell ref="D91:J91"/>
    <mergeCell ref="B69:C69"/>
    <mergeCell ref="B91:C91"/>
    <mergeCell ref="C84:O84"/>
    <mergeCell ref="B83:C83"/>
    <mergeCell ref="D83:J83"/>
    <mergeCell ref="D69:J69"/>
    <mergeCell ref="C73:O73"/>
    <mergeCell ref="E70:N70"/>
    <mergeCell ref="B71:E71"/>
    <mergeCell ref="F71:N71"/>
    <mergeCell ref="E1:N1"/>
    <mergeCell ref="B2:E2"/>
    <mergeCell ref="F2:N2"/>
    <mergeCell ref="D24:J24"/>
    <mergeCell ref="D28:J28"/>
    <mergeCell ref="C4:O4"/>
    <mergeCell ref="B28:C28"/>
    <mergeCell ref="B24:C24"/>
    <mergeCell ref="C25:O25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rightToLeft="1" zoomScaleNormal="100" workbookViewId="0">
      <selection activeCell="B13" sqref="B13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3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3" s="25" customFormat="1" ht="32.25" customHeight="1">
      <c r="A2" s="129" t="s">
        <v>5</v>
      </c>
      <c r="B2" s="130"/>
      <c r="C2" s="130"/>
      <c r="D2" s="130"/>
      <c r="E2" s="15"/>
      <c r="F2" s="15"/>
      <c r="G2" s="15"/>
      <c r="H2" s="15"/>
      <c r="I2" s="15"/>
      <c r="J2" s="15"/>
    </row>
    <row r="3" spans="1:13" ht="48.75" customHeight="1">
      <c r="B3" s="132" t="s">
        <v>418</v>
      </c>
      <c r="C3" s="132"/>
      <c r="D3" s="132"/>
      <c r="E3" s="132"/>
      <c r="F3" s="132"/>
      <c r="G3" s="132"/>
      <c r="H3" s="132"/>
      <c r="I3" s="132"/>
      <c r="J3" s="15"/>
      <c r="K3" s="25"/>
    </row>
    <row r="4" spans="1:13" ht="21" customHeight="1">
      <c r="B4" s="132" t="s">
        <v>419</v>
      </c>
      <c r="C4" s="132"/>
      <c r="D4" s="132"/>
      <c r="E4" s="132"/>
      <c r="F4" s="132"/>
      <c r="G4" s="132"/>
      <c r="H4" s="132"/>
      <c r="I4" s="132"/>
      <c r="J4" s="26"/>
      <c r="K4" s="25"/>
      <c r="L4" s="25"/>
      <c r="M4" s="25"/>
    </row>
    <row r="5" spans="1:13" ht="60">
      <c r="B5" s="57" t="s">
        <v>133</v>
      </c>
      <c r="C5" s="58" t="s">
        <v>119</v>
      </c>
      <c r="D5" s="58" t="s">
        <v>134</v>
      </c>
      <c r="E5" s="58" t="s">
        <v>135</v>
      </c>
      <c r="F5" s="58" t="s">
        <v>136</v>
      </c>
      <c r="G5" s="59" t="s">
        <v>120</v>
      </c>
      <c r="H5" s="58" t="s">
        <v>137</v>
      </c>
      <c r="I5" s="58" t="s">
        <v>121</v>
      </c>
      <c r="J5" s="58" t="s">
        <v>11</v>
      </c>
      <c r="K5" s="25"/>
      <c r="L5" s="25"/>
      <c r="M5" s="25"/>
    </row>
    <row r="6" spans="1:13" ht="18.75" customHeight="1">
      <c r="B6" s="131" t="s">
        <v>12</v>
      </c>
      <c r="C6" s="131"/>
      <c r="D6" s="131"/>
      <c r="E6" s="131"/>
      <c r="F6" s="131"/>
      <c r="G6" s="131"/>
      <c r="H6" s="131"/>
      <c r="I6" s="131"/>
      <c r="J6" s="131"/>
      <c r="K6" s="25"/>
      <c r="L6" s="25"/>
      <c r="M6" s="25"/>
    </row>
    <row r="7" spans="1:13" ht="24" customHeight="1">
      <c r="B7" s="97" t="s">
        <v>138</v>
      </c>
      <c r="C7" s="80" t="s">
        <v>139</v>
      </c>
      <c r="D7" s="80">
        <v>0.1</v>
      </c>
      <c r="E7" s="80">
        <v>0.09</v>
      </c>
      <c r="F7" s="80">
        <v>0.1</v>
      </c>
      <c r="G7" s="98">
        <v>32</v>
      </c>
      <c r="H7" s="98">
        <v>90343242</v>
      </c>
      <c r="I7" s="98">
        <v>8231812.75</v>
      </c>
      <c r="J7" s="99">
        <v>5</v>
      </c>
      <c r="K7" s="25"/>
      <c r="L7" s="25"/>
      <c r="M7" s="25"/>
    </row>
    <row r="8" spans="1:13" ht="18.75" customHeight="1">
      <c r="B8" s="135" t="s">
        <v>197</v>
      </c>
      <c r="C8" s="135"/>
      <c r="D8" s="136"/>
      <c r="E8" s="136"/>
      <c r="F8" s="136"/>
      <c r="G8" s="98">
        <f>SUM(G7:G7)</f>
        <v>32</v>
      </c>
      <c r="H8" s="98">
        <f>SUM(H7:H7)</f>
        <v>90343242</v>
      </c>
      <c r="I8" s="98">
        <f>SUM(I7:I7)</f>
        <v>8231812.75</v>
      </c>
      <c r="J8" s="98">
        <f>J7</f>
        <v>5</v>
      </c>
      <c r="K8" s="25"/>
      <c r="L8" s="25"/>
      <c r="M8" s="25"/>
    </row>
    <row r="9" spans="1:13" ht="18.75" customHeight="1">
      <c r="B9" s="131" t="s">
        <v>114</v>
      </c>
      <c r="C9" s="131"/>
      <c r="D9" s="131"/>
      <c r="E9" s="131"/>
      <c r="F9" s="131"/>
      <c r="G9" s="131"/>
      <c r="H9" s="131"/>
      <c r="I9" s="131"/>
      <c r="J9" s="131"/>
      <c r="K9" s="25"/>
      <c r="L9" s="25"/>
      <c r="M9" s="25"/>
    </row>
    <row r="10" spans="1:13" ht="24" customHeight="1">
      <c r="B10" s="97" t="s">
        <v>433</v>
      </c>
      <c r="C10" s="80" t="s">
        <v>434</v>
      </c>
      <c r="D10" s="80">
        <v>0.5</v>
      </c>
      <c r="E10" s="80">
        <v>0.5</v>
      </c>
      <c r="F10" s="80">
        <v>0.5</v>
      </c>
      <c r="G10" s="98">
        <v>11</v>
      </c>
      <c r="H10" s="98">
        <v>860010000</v>
      </c>
      <c r="I10" s="98">
        <v>430005000</v>
      </c>
      <c r="J10" s="99">
        <v>4</v>
      </c>
      <c r="K10" s="25"/>
      <c r="L10" s="25"/>
      <c r="M10" s="25"/>
    </row>
    <row r="11" spans="1:13" ht="18.75" customHeight="1">
      <c r="B11" s="135" t="s">
        <v>432</v>
      </c>
      <c r="C11" s="135"/>
      <c r="D11" s="136"/>
      <c r="E11" s="136"/>
      <c r="F11" s="136"/>
      <c r="G11" s="98">
        <f>G10</f>
        <v>11</v>
      </c>
      <c r="H11" s="98">
        <f t="shared" ref="H11:I11" si="0">H10</f>
        <v>860010000</v>
      </c>
      <c r="I11" s="98">
        <f t="shared" si="0"/>
        <v>430005000</v>
      </c>
      <c r="J11" s="98">
        <f>J10</f>
        <v>4</v>
      </c>
      <c r="K11" s="25"/>
      <c r="L11" s="25"/>
      <c r="M11" s="25"/>
    </row>
    <row r="12" spans="1:13" ht="18.75" customHeight="1">
      <c r="B12" s="131" t="s">
        <v>435</v>
      </c>
      <c r="C12" s="131"/>
      <c r="D12" s="131"/>
      <c r="E12" s="131"/>
      <c r="F12" s="131"/>
      <c r="G12" s="131"/>
      <c r="H12" s="131"/>
      <c r="I12" s="131"/>
      <c r="J12" s="131"/>
      <c r="K12" s="25"/>
      <c r="L12" s="25"/>
      <c r="M12" s="25"/>
    </row>
    <row r="13" spans="1:13" ht="24" customHeight="1">
      <c r="B13" s="97" t="s">
        <v>437</v>
      </c>
      <c r="C13" s="80" t="s">
        <v>438</v>
      </c>
      <c r="D13" s="80">
        <v>10</v>
      </c>
      <c r="E13" s="80">
        <v>10</v>
      </c>
      <c r="F13" s="80">
        <v>10</v>
      </c>
      <c r="G13" s="98">
        <v>2</v>
      </c>
      <c r="H13" s="98">
        <v>6025218</v>
      </c>
      <c r="I13" s="98">
        <v>60252180</v>
      </c>
      <c r="J13" s="99">
        <v>1</v>
      </c>
      <c r="K13" s="25"/>
      <c r="L13" s="25"/>
      <c r="M13" s="25"/>
    </row>
    <row r="14" spans="1:13" ht="18.75" customHeight="1">
      <c r="B14" s="135" t="s">
        <v>436</v>
      </c>
      <c r="C14" s="135"/>
      <c r="D14" s="136"/>
      <c r="E14" s="136"/>
      <c r="F14" s="136"/>
      <c r="G14" s="98">
        <f>G13</f>
        <v>2</v>
      </c>
      <c r="H14" s="98">
        <f t="shared" ref="H14:I14" si="1">H13</f>
        <v>6025218</v>
      </c>
      <c r="I14" s="98">
        <f t="shared" si="1"/>
        <v>60252180</v>
      </c>
      <c r="J14" s="98">
        <f>J13</f>
        <v>1</v>
      </c>
      <c r="K14" s="25"/>
      <c r="L14" s="25"/>
      <c r="M14" s="25"/>
    </row>
    <row r="15" spans="1:13" ht="18.75" customHeight="1">
      <c r="B15" s="133" t="s">
        <v>140</v>
      </c>
      <c r="C15" s="133"/>
      <c r="D15" s="134"/>
      <c r="E15" s="134"/>
      <c r="F15" s="134"/>
      <c r="G15" s="76">
        <f>G8+G14+G11</f>
        <v>45</v>
      </c>
      <c r="H15" s="76">
        <f t="shared" ref="H15:I15" si="2">H8+H14+H11</f>
        <v>956378460</v>
      </c>
      <c r="I15" s="76">
        <f t="shared" si="2"/>
        <v>498488992.75</v>
      </c>
      <c r="J15" s="76">
        <v>5</v>
      </c>
      <c r="K15" s="25"/>
      <c r="L15" s="25"/>
      <c r="M15" s="25"/>
    </row>
  </sheetData>
  <mergeCells count="14">
    <mergeCell ref="A2:D2"/>
    <mergeCell ref="B6:J6"/>
    <mergeCell ref="B3:I3"/>
    <mergeCell ref="B4:I4"/>
    <mergeCell ref="B15:C15"/>
    <mergeCell ref="D15:F15"/>
    <mergeCell ref="B8:C8"/>
    <mergeCell ref="D8:F8"/>
    <mergeCell ref="B9:J9"/>
    <mergeCell ref="B11:C11"/>
    <mergeCell ref="D11:F11"/>
    <mergeCell ref="B12:J12"/>
    <mergeCell ref="B14:C14"/>
    <mergeCell ref="D14:F14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rightToLeft="1" workbookViewId="0">
      <selection activeCell="R13" sqref="R13"/>
    </sheetView>
  </sheetViews>
  <sheetFormatPr defaultColWidth="9" defaultRowHeight="15"/>
  <cols>
    <col min="1" max="1" width="16.28515625" style="114" customWidth="1"/>
    <col min="2" max="2" width="8.140625" style="114" customWidth="1"/>
    <col min="3" max="3" width="12.5703125" style="114" customWidth="1"/>
    <col min="4" max="4" width="11.85546875" style="114" customWidth="1"/>
    <col min="5" max="5" width="12.28515625" style="114" customWidth="1"/>
    <col min="6" max="6" width="12.140625" style="114" customWidth="1"/>
    <col min="7" max="7" width="12.5703125" style="114" customWidth="1"/>
    <col min="8" max="8" width="8.7109375" style="114" customWidth="1"/>
    <col min="9" max="9" width="10.85546875" style="114" customWidth="1"/>
    <col min="10" max="10" width="22.85546875" style="114" customWidth="1"/>
    <col min="11" max="16384" width="9" style="114"/>
  </cols>
  <sheetData>
    <row r="1" spans="1:11" s="25" customFormat="1" ht="23.25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  <c r="K1" s="15"/>
    </row>
    <row r="2" spans="1:11" s="25" customFormat="1" ht="23.25">
      <c r="A2" s="129" t="s">
        <v>5</v>
      </c>
      <c r="B2" s="130"/>
      <c r="C2" s="130"/>
      <c r="D2" s="130"/>
      <c r="E2" s="15"/>
      <c r="F2" s="15"/>
      <c r="G2" s="15"/>
      <c r="H2" s="15"/>
      <c r="I2" s="15"/>
      <c r="J2" s="15"/>
      <c r="K2" s="15"/>
    </row>
    <row r="3" spans="1:11" s="10" customFormat="1" ht="18.75">
      <c r="A3" s="15"/>
      <c r="B3" s="132" t="s">
        <v>450</v>
      </c>
      <c r="C3" s="132"/>
      <c r="D3" s="132"/>
      <c r="E3" s="132"/>
      <c r="F3" s="132"/>
      <c r="G3" s="132"/>
      <c r="H3" s="132"/>
      <c r="I3" s="132"/>
      <c r="J3" s="15"/>
      <c r="K3" s="15"/>
    </row>
    <row r="4" spans="1:11" s="10" customFormat="1" ht="26.25" customHeight="1">
      <c r="A4" s="15"/>
      <c r="B4" s="132" t="s">
        <v>451</v>
      </c>
      <c r="C4" s="132"/>
      <c r="D4" s="132"/>
      <c r="E4" s="132"/>
      <c r="F4" s="132"/>
      <c r="G4" s="132"/>
      <c r="H4" s="132"/>
      <c r="I4" s="132"/>
      <c r="J4" s="26"/>
      <c r="K4" s="15"/>
    </row>
    <row r="5" spans="1:11" ht="23.25">
      <c r="A5" s="113"/>
      <c r="B5" s="113"/>
      <c r="C5" s="111"/>
      <c r="D5" s="111"/>
      <c r="E5" s="111"/>
      <c r="F5" s="111"/>
      <c r="G5" s="111"/>
      <c r="H5" s="111"/>
      <c r="I5" s="112"/>
      <c r="J5" s="112"/>
    </row>
    <row r="6" spans="1:11" ht="26.25">
      <c r="A6" s="137" t="s">
        <v>439</v>
      </c>
      <c r="B6" s="137"/>
      <c r="C6" s="137"/>
      <c r="D6" s="137"/>
      <c r="E6" s="137"/>
      <c r="F6" s="137"/>
      <c r="G6" s="137"/>
      <c r="H6" s="137"/>
      <c r="I6" s="137"/>
      <c r="J6" s="137"/>
    </row>
    <row r="7" spans="1:11" ht="51.75">
      <c r="A7" s="115" t="s">
        <v>440</v>
      </c>
      <c r="B7" s="116" t="s">
        <v>441</v>
      </c>
      <c r="C7" s="116" t="s">
        <v>442</v>
      </c>
      <c r="D7" s="116" t="s">
        <v>134</v>
      </c>
      <c r="E7" s="116" t="s">
        <v>135</v>
      </c>
      <c r="F7" s="116" t="s">
        <v>443</v>
      </c>
      <c r="G7" s="116" t="s">
        <v>444</v>
      </c>
      <c r="H7" s="116" t="s">
        <v>120</v>
      </c>
      <c r="I7" s="116" t="s">
        <v>445</v>
      </c>
      <c r="J7" s="116" t="s">
        <v>446</v>
      </c>
    </row>
    <row r="8" spans="1:11" ht="15.75">
      <c r="A8" s="117">
        <v>1000000</v>
      </c>
      <c r="B8" s="118" t="s">
        <v>447</v>
      </c>
      <c r="C8" s="117">
        <v>978181.82</v>
      </c>
      <c r="D8" s="117">
        <v>978181.82</v>
      </c>
      <c r="E8" s="117">
        <v>978181.82</v>
      </c>
      <c r="F8" s="117">
        <v>978181.82</v>
      </c>
      <c r="G8" s="117" t="s">
        <v>448</v>
      </c>
      <c r="H8" s="119">
        <v>1</v>
      </c>
      <c r="I8" s="117">
        <v>275</v>
      </c>
      <c r="J8" s="117">
        <v>269000000.5</v>
      </c>
    </row>
    <row r="9" spans="1:11" ht="19.5">
      <c r="A9" s="138" t="s">
        <v>449</v>
      </c>
      <c r="B9" s="138"/>
      <c r="C9" s="138"/>
      <c r="D9" s="138"/>
      <c r="E9" s="138"/>
      <c r="F9" s="138"/>
      <c r="G9" s="138"/>
      <c r="H9" s="119">
        <f>H8</f>
        <v>1</v>
      </c>
      <c r="I9" s="119">
        <f t="shared" ref="I9:J9" si="0">I8</f>
        <v>275</v>
      </c>
      <c r="J9" s="117">
        <f t="shared" si="0"/>
        <v>269000000.5</v>
      </c>
    </row>
  </sheetData>
  <mergeCells count="6">
    <mergeCell ref="A6:J6"/>
    <mergeCell ref="A9:B9"/>
    <mergeCell ref="C9:G9"/>
    <mergeCell ref="A2:D2"/>
    <mergeCell ref="B3:I3"/>
    <mergeCell ref="B4:I4"/>
  </mergeCells>
  <pageMargins left="0.7" right="0.7" top="0.75" bottom="0.75" header="0.3" footer="0.3"/>
  <pageSetup paperSize="9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5"/>
  <sheetViews>
    <sheetView rightToLeft="1" zoomScale="130" zoomScaleNormal="130" workbookViewId="0">
      <selection activeCell="G5" sqref="G5"/>
    </sheetView>
  </sheetViews>
  <sheetFormatPr defaultRowHeight="12.75"/>
  <cols>
    <col min="1" max="1" width="2" style="10" customWidth="1"/>
    <col min="2" max="2" width="29.28515625" style="10" customWidth="1"/>
    <col min="3" max="3" width="10.28515625" style="183" customWidth="1"/>
    <col min="4" max="4" width="11.140625" style="10" customWidth="1"/>
    <col min="5" max="5" width="19.85546875" style="10" customWidth="1"/>
    <col min="6" max="6" width="19" style="10" customWidth="1"/>
    <col min="7" max="7" width="50.140625" style="10" customWidth="1"/>
    <col min="8" max="256" width="9.140625" style="10"/>
    <col min="257" max="257" width="2" style="10" customWidth="1"/>
    <col min="258" max="258" width="29.28515625" style="10" customWidth="1"/>
    <col min="259" max="259" width="10.28515625" style="10" customWidth="1"/>
    <col min="260" max="260" width="11.140625" style="10" customWidth="1"/>
    <col min="261" max="261" width="19.85546875" style="10" customWidth="1"/>
    <col min="262" max="262" width="19" style="10" customWidth="1"/>
    <col min="263" max="263" width="50.140625" style="10" customWidth="1"/>
    <col min="264" max="512" width="9.140625" style="10"/>
    <col min="513" max="513" width="2" style="10" customWidth="1"/>
    <col min="514" max="514" width="29.28515625" style="10" customWidth="1"/>
    <col min="515" max="515" width="10.28515625" style="10" customWidth="1"/>
    <col min="516" max="516" width="11.140625" style="10" customWidth="1"/>
    <col min="517" max="517" width="19.85546875" style="10" customWidth="1"/>
    <col min="518" max="518" width="19" style="10" customWidth="1"/>
    <col min="519" max="519" width="50.140625" style="10" customWidth="1"/>
    <col min="520" max="768" width="9.140625" style="10"/>
    <col min="769" max="769" width="2" style="10" customWidth="1"/>
    <col min="770" max="770" width="29.28515625" style="10" customWidth="1"/>
    <col min="771" max="771" width="10.28515625" style="10" customWidth="1"/>
    <col min="772" max="772" width="11.140625" style="10" customWidth="1"/>
    <col min="773" max="773" width="19.85546875" style="10" customWidth="1"/>
    <col min="774" max="774" width="19" style="10" customWidth="1"/>
    <col min="775" max="775" width="50.140625" style="10" customWidth="1"/>
    <col min="776" max="1024" width="9.140625" style="10"/>
    <col min="1025" max="1025" width="2" style="10" customWidth="1"/>
    <col min="1026" max="1026" width="29.28515625" style="10" customWidth="1"/>
    <col min="1027" max="1027" width="10.28515625" style="10" customWidth="1"/>
    <col min="1028" max="1028" width="11.140625" style="10" customWidth="1"/>
    <col min="1029" max="1029" width="19.85546875" style="10" customWidth="1"/>
    <col min="1030" max="1030" width="19" style="10" customWidth="1"/>
    <col min="1031" max="1031" width="50.140625" style="10" customWidth="1"/>
    <col min="1032" max="1280" width="9.140625" style="10"/>
    <col min="1281" max="1281" width="2" style="10" customWidth="1"/>
    <col min="1282" max="1282" width="29.28515625" style="10" customWidth="1"/>
    <col min="1283" max="1283" width="10.28515625" style="10" customWidth="1"/>
    <col min="1284" max="1284" width="11.140625" style="10" customWidth="1"/>
    <col min="1285" max="1285" width="19.85546875" style="10" customWidth="1"/>
    <col min="1286" max="1286" width="19" style="10" customWidth="1"/>
    <col min="1287" max="1287" width="50.140625" style="10" customWidth="1"/>
    <col min="1288" max="1536" width="9.140625" style="10"/>
    <col min="1537" max="1537" width="2" style="10" customWidth="1"/>
    <col min="1538" max="1538" width="29.28515625" style="10" customWidth="1"/>
    <col min="1539" max="1539" width="10.28515625" style="10" customWidth="1"/>
    <col min="1540" max="1540" width="11.140625" style="10" customWidth="1"/>
    <col min="1541" max="1541" width="19.85546875" style="10" customWidth="1"/>
    <col min="1542" max="1542" width="19" style="10" customWidth="1"/>
    <col min="1543" max="1543" width="50.140625" style="10" customWidth="1"/>
    <col min="1544" max="1792" width="9.140625" style="10"/>
    <col min="1793" max="1793" width="2" style="10" customWidth="1"/>
    <col min="1794" max="1794" width="29.28515625" style="10" customWidth="1"/>
    <col min="1795" max="1795" width="10.28515625" style="10" customWidth="1"/>
    <col min="1796" max="1796" width="11.140625" style="10" customWidth="1"/>
    <col min="1797" max="1797" width="19.85546875" style="10" customWidth="1"/>
    <col min="1798" max="1798" width="19" style="10" customWidth="1"/>
    <col min="1799" max="1799" width="50.140625" style="10" customWidth="1"/>
    <col min="1800" max="2048" width="9.140625" style="10"/>
    <col min="2049" max="2049" width="2" style="10" customWidth="1"/>
    <col min="2050" max="2050" width="29.28515625" style="10" customWidth="1"/>
    <col min="2051" max="2051" width="10.28515625" style="10" customWidth="1"/>
    <col min="2052" max="2052" width="11.140625" style="10" customWidth="1"/>
    <col min="2053" max="2053" width="19.85546875" style="10" customWidth="1"/>
    <col min="2054" max="2054" width="19" style="10" customWidth="1"/>
    <col min="2055" max="2055" width="50.140625" style="10" customWidth="1"/>
    <col min="2056" max="2304" width="9.140625" style="10"/>
    <col min="2305" max="2305" width="2" style="10" customWidth="1"/>
    <col min="2306" max="2306" width="29.28515625" style="10" customWidth="1"/>
    <col min="2307" max="2307" width="10.28515625" style="10" customWidth="1"/>
    <col min="2308" max="2308" width="11.140625" style="10" customWidth="1"/>
    <col min="2309" max="2309" width="19.85546875" style="10" customWidth="1"/>
    <col min="2310" max="2310" width="19" style="10" customWidth="1"/>
    <col min="2311" max="2311" width="50.140625" style="10" customWidth="1"/>
    <col min="2312" max="2560" width="9.140625" style="10"/>
    <col min="2561" max="2561" width="2" style="10" customWidth="1"/>
    <col min="2562" max="2562" width="29.28515625" style="10" customWidth="1"/>
    <col min="2563" max="2563" width="10.28515625" style="10" customWidth="1"/>
    <col min="2564" max="2564" width="11.140625" style="10" customWidth="1"/>
    <col min="2565" max="2565" width="19.85546875" style="10" customWidth="1"/>
    <col min="2566" max="2566" width="19" style="10" customWidth="1"/>
    <col min="2567" max="2567" width="50.140625" style="10" customWidth="1"/>
    <col min="2568" max="2816" width="9.140625" style="10"/>
    <col min="2817" max="2817" width="2" style="10" customWidth="1"/>
    <col min="2818" max="2818" width="29.28515625" style="10" customWidth="1"/>
    <col min="2819" max="2819" width="10.28515625" style="10" customWidth="1"/>
    <col min="2820" max="2820" width="11.140625" style="10" customWidth="1"/>
    <col min="2821" max="2821" width="19.85546875" style="10" customWidth="1"/>
    <col min="2822" max="2822" width="19" style="10" customWidth="1"/>
    <col min="2823" max="2823" width="50.140625" style="10" customWidth="1"/>
    <col min="2824" max="3072" width="9.140625" style="10"/>
    <col min="3073" max="3073" width="2" style="10" customWidth="1"/>
    <col min="3074" max="3074" width="29.28515625" style="10" customWidth="1"/>
    <col min="3075" max="3075" width="10.28515625" style="10" customWidth="1"/>
    <col min="3076" max="3076" width="11.140625" style="10" customWidth="1"/>
    <col min="3077" max="3077" width="19.85546875" style="10" customWidth="1"/>
    <col min="3078" max="3078" width="19" style="10" customWidth="1"/>
    <col min="3079" max="3079" width="50.140625" style="10" customWidth="1"/>
    <col min="3080" max="3328" width="9.140625" style="10"/>
    <col min="3329" max="3329" width="2" style="10" customWidth="1"/>
    <col min="3330" max="3330" width="29.28515625" style="10" customWidth="1"/>
    <col min="3331" max="3331" width="10.28515625" style="10" customWidth="1"/>
    <col min="3332" max="3332" width="11.140625" style="10" customWidth="1"/>
    <col min="3333" max="3333" width="19.85546875" style="10" customWidth="1"/>
    <col min="3334" max="3334" width="19" style="10" customWidth="1"/>
    <col min="3335" max="3335" width="50.140625" style="10" customWidth="1"/>
    <col min="3336" max="3584" width="9.140625" style="10"/>
    <col min="3585" max="3585" width="2" style="10" customWidth="1"/>
    <col min="3586" max="3586" width="29.28515625" style="10" customWidth="1"/>
    <col min="3587" max="3587" width="10.28515625" style="10" customWidth="1"/>
    <col min="3588" max="3588" width="11.140625" style="10" customWidth="1"/>
    <col min="3589" max="3589" width="19.85546875" style="10" customWidth="1"/>
    <col min="3590" max="3590" width="19" style="10" customWidth="1"/>
    <col min="3591" max="3591" width="50.140625" style="10" customWidth="1"/>
    <col min="3592" max="3840" width="9.140625" style="10"/>
    <col min="3841" max="3841" width="2" style="10" customWidth="1"/>
    <col min="3842" max="3842" width="29.28515625" style="10" customWidth="1"/>
    <col min="3843" max="3843" width="10.28515625" style="10" customWidth="1"/>
    <col min="3844" max="3844" width="11.140625" style="10" customWidth="1"/>
    <col min="3845" max="3845" width="19.85546875" style="10" customWidth="1"/>
    <col min="3846" max="3846" width="19" style="10" customWidth="1"/>
    <col min="3847" max="3847" width="50.140625" style="10" customWidth="1"/>
    <col min="3848" max="4096" width="9.140625" style="10"/>
    <col min="4097" max="4097" width="2" style="10" customWidth="1"/>
    <col min="4098" max="4098" width="29.28515625" style="10" customWidth="1"/>
    <col min="4099" max="4099" width="10.28515625" style="10" customWidth="1"/>
    <col min="4100" max="4100" width="11.140625" style="10" customWidth="1"/>
    <col min="4101" max="4101" width="19.85546875" style="10" customWidth="1"/>
    <col min="4102" max="4102" width="19" style="10" customWidth="1"/>
    <col min="4103" max="4103" width="50.140625" style="10" customWidth="1"/>
    <col min="4104" max="4352" width="9.140625" style="10"/>
    <col min="4353" max="4353" width="2" style="10" customWidth="1"/>
    <col min="4354" max="4354" width="29.28515625" style="10" customWidth="1"/>
    <col min="4355" max="4355" width="10.28515625" style="10" customWidth="1"/>
    <col min="4356" max="4356" width="11.140625" style="10" customWidth="1"/>
    <col min="4357" max="4357" width="19.85546875" style="10" customWidth="1"/>
    <col min="4358" max="4358" width="19" style="10" customWidth="1"/>
    <col min="4359" max="4359" width="50.140625" style="10" customWidth="1"/>
    <col min="4360" max="4608" width="9.140625" style="10"/>
    <col min="4609" max="4609" width="2" style="10" customWidth="1"/>
    <col min="4610" max="4610" width="29.28515625" style="10" customWidth="1"/>
    <col min="4611" max="4611" width="10.28515625" style="10" customWidth="1"/>
    <col min="4612" max="4612" width="11.140625" style="10" customWidth="1"/>
    <col min="4613" max="4613" width="19.85546875" style="10" customWidth="1"/>
    <col min="4614" max="4614" width="19" style="10" customWidth="1"/>
    <col min="4615" max="4615" width="50.140625" style="10" customWidth="1"/>
    <col min="4616" max="4864" width="9.140625" style="10"/>
    <col min="4865" max="4865" width="2" style="10" customWidth="1"/>
    <col min="4866" max="4866" width="29.28515625" style="10" customWidth="1"/>
    <col min="4867" max="4867" width="10.28515625" style="10" customWidth="1"/>
    <col min="4868" max="4868" width="11.140625" style="10" customWidth="1"/>
    <col min="4869" max="4869" width="19.85546875" style="10" customWidth="1"/>
    <col min="4870" max="4870" width="19" style="10" customWidth="1"/>
    <col min="4871" max="4871" width="50.140625" style="10" customWidth="1"/>
    <col min="4872" max="5120" width="9.140625" style="10"/>
    <col min="5121" max="5121" width="2" style="10" customWidth="1"/>
    <col min="5122" max="5122" width="29.28515625" style="10" customWidth="1"/>
    <col min="5123" max="5123" width="10.28515625" style="10" customWidth="1"/>
    <col min="5124" max="5124" width="11.140625" style="10" customWidth="1"/>
    <col min="5125" max="5125" width="19.85546875" style="10" customWidth="1"/>
    <col min="5126" max="5126" width="19" style="10" customWidth="1"/>
    <col min="5127" max="5127" width="50.140625" style="10" customWidth="1"/>
    <col min="5128" max="5376" width="9.140625" style="10"/>
    <col min="5377" max="5377" width="2" style="10" customWidth="1"/>
    <col min="5378" max="5378" width="29.28515625" style="10" customWidth="1"/>
    <col min="5379" max="5379" width="10.28515625" style="10" customWidth="1"/>
    <col min="5380" max="5380" width="11.140625" style="10" customWidth="1"/>
    <col min="5381" max="5381" width="19.85546875" style="10" customWidth="1"/>
    <col min="5382" max="5382" width="19" style="10" customWidth="1"/>
    <col min="5383" max="5383" width="50.140625" style="10" customWidth="1"/>
    <col min="5384" max="5632" width="9.140625" style="10"/>
    <col min="5633" max="5633" width="2" style="10" customWidth="1"/>
    <col min="5634" max="5634" width="29.28515625" style="10" customWidth="1"/>
    <col min="5635" max="5635" width="10.28515625" style="10" customWidth="1"/>
    <col min="5636" max="5636" width="11.140625" style="10" customWidth="1"/>
    <col min="5637" max="5637" width="19.85546875" style="10" customWidth="1"/>
    <col min="5638" max="5638" width="19" style="10" customWidth="1"/>
    <col min="5639" max="5639" width="50.140625" style="10" customWidth="1"/>
    <col min="5640" max="5888" width="9.140625" style="10"/>
    <col min="5889" max="5889" width="2" style="10" customWidth="1"/>
    <col min="5890" max="5890" width="29.28515625" style="10" customWidth="1"/>
    <col min="5891" max="5891" width="10.28515625" style="10" customWidth="1"/>
    <col min="5892" max="5892" width="11.140625" style="10" customWidth="1"/>
    <col min="5893" max="5893" width="19.85546875" style="10" customWidth="1"/>
    <col min="5894" max="5894" width="19" style="10" customWidth="1"/>
    <col min="5895" max="5895" width="50.140625" style="10" customWidth="1"/>
    <col min="5896" max="6144" width="9.140625" style="10"/>
    <col min="6145" max="6145" width="2" style="10" customWidth="1"/>
    <col min="6146" max="6146" width="29.28515625" style="10" customWidth="1"/>
    <col min="6147" max="6147" width="10.28515625" style="10" customWidth="1"/>
    <col min="6148" max="6148" width="11.140625" style="10" customWidth="1"/>
    <col min="6149" max="6149" width="19.85546875" style="10" customWidth="1"/>
    <col min="6150" max="6150" width="19" style="10" customWidth="1"/>
    <col min="6151" max="6151" width="50.140625" style="10" customWidth="1"/>
    <col min="6152" max="6400" width="9.140625" style="10"/>
    <col min="6401" max="6401" width="2" style="10" customWidth="1"/>
    <col min="6402" max="6402" width="29.28515625" style="10" customWidth="1"/>
    <col min="6403" max="6403" width="10.28515625" style="10" customWidth="1"/>
    <col min="6404" max="6404" width="11.140625" style="10" customWidth="1"/>
    <col min="6405" max="6405" width="19.85546875" style="10" customWidth="1"/>
    <col min="6406" max="6406" width="19" style="10" customWidth="1"/>
    <col min="6407" max="6407" width="50.140625" style="10" customWidth="1"/>
    <col min="6408" max="6656" width="9.140625" style="10"/>
    <col min="6657" max="6657" width="2" style="10" customWidth="1"/>
    <col min="6658" max="6658" width="29.28515625" style="10" customWidth="1"/>
    <col min="6659" max="6659" width="10.28515625" style="10" customWidth="1"/>
    <col min="6660" max="6660" width="11.140625" style="10" customWidth="1"/>
    <col min="6661" max="6661" width="19.85546875" style="10" customWidth="1"/>
    <col min="6662" max="6662" width="19" style="10" customWidth="1"/>
    <col min="6663" max="6663" width="50.140625" style="10" customWidth="1"/>
    <col min="6664" max="6912" width="9.140625" style="10"/>
    <col min="6913" max="6913" width="2" style="10" customWidth="1"/>
    <col min="6914" max="6914" width="29.28515625" style="10" customWidth="1"/>
    <col min="6915" max="6915" width="10.28515625" style="10" customWidth="1"/>
    <col min="6916" max="6916" width="11.140625" style="10" customWidth="1"/>
    <col min="6917" max="6917" width="19.85546875" style="10" customWidth="1"/>
    <col min="6918" max="6918" width="19" style="10" customWidth="1"/>
    <col min="6919" max="6919" width="50.140625" style="10" customWidth="1"/>
    <col min="6920" max="7168" width="9.140625" style="10"/>
    <col min="7169" max="7169" width="2" style="10" customWidth="1"/>
    <col min="7170" max="7170" width="29.28515625" style="10" customWidth="1"/>
    <col min="7171" max="7171" width="10.28515625" style="10" customWidth="1"/>
    <col min="7172" max="7172" width="11.140625" style="10" customWidth="1"/>
    <col min="7173" max="7173" width="19.85546875" style="10" customWidth="1"/>
    <col min="7174" max="7174" width="19" style="10" customWidth="1"/>
    <col min="7175" max="7175" width="50.140625" style="10" customWidth="1"/>
    <col min="7176" max="7424" width="9.140625" style="10"/>
    <col min="7425" max="7425" width="2" style="10" customWidth="1"/>
    <col min="7426" max="7426" width="29.28515625" style="10" customWidth="1"/>
    <col min="7427" max="7427" width="10.28515625" style="10" customWidth="1"/>
    <col min="7428" max="7428" width="11.140625" style="10" customWidth="1"/>
    <col min="7429" max="7429" width="19.85546875" style="10" customWidth="1"/>
    <col min="7430" max="7430" width="19" style="10" customWidth="1"/>
    <col min="7431" max="7431" width="50.140625" style="10" customWidth="1"/>
    <col min="7432" max="7680" width="9.140625" style="10"/>
    <col min="7681" max="7681" width="2" style="10" customWidth="1"/>
    <col min="7682" max="7682" width="29.28515625" style="10" customWidth="1"/>
    <col min="7683" max="7683" width="10.28515625" style="10" customWidth="1"/>
    <col min="7684" max="7684" width="11.140625" style="10" customWidth="1"/>
    <col min="7685" max="7685" width="19.85546875" style="10" customWidth="1"/>
    <col min="7686" max="7686" width="19" style="10" customWidth="1"/>
    <col min="7687" max="7687" width="50.140625" style="10" customWidth="1"/>
    <col min="7688" max="7936" width="9.140625" style="10"/>
    <col min="7937" max="7937" width="2" style="10" customWidth="1"/>
    <col min="7938" max="7938" width="29.28515625" style="10" customWidth="1"/>
    <col min="7939" max="7939" width="10.28515625" style="10" customWidth="1"/>
    <col min="7940" max="7940" width="11.140625" style="10" customWidth="1"/>
    <col min="7941" max="7941" width="19.85546875" style="10" customWidth="1"/>
    <col min="7942" max="7942" width="19" style="10" customWidth="1"/>
    <col min="7943" max="7943" width="50.140625" style="10" customWidth="1"/>
    <col min="7944" max="8192" width="9.140625" style="10"/>
    <col min="8193" max="8193" width="2" style="10" customWidth="1"/>
    <col min="8194" max="8194" width="29.28515625" style="10" customWidth="1"/>
    <col min="8195" max="8195" width="10.28515625" style="10" customWidth="1"/>
    <col min="8196" max="8196" width="11.140625" style="10" customWidth="1"/>
    <col min="8197" max="8197" width="19.85546875" style="10" customWidth="1"/>
    <col min="8198" max="8198" width="19" style="10" customWidth="1"/>
    <col min="8199" max="8199" width="50.140625" style="10" customWidth="1"/>
    <col min="8200" max="8448" width="9.140625" style="10"/>
    <col min="8449" max="8449" width="2" style="10" customWidth="1"/>
    <col min="8450" max="8450" width="29.28515625" style="10" customWidth="1"/>
    <col min="8451" max="8451" width="10.28515625" style="10" customWidth="1"/>
    <col min="8452" max="8452" width="11.140625" style="10" customWidth="1"/>
    <col min="8453" max="8453" width="19.85546875" style="10" customWidth="1"/>
    <col min="8454" max="8454" width="19" style="10" customWidth="1"/>
    <col min="8455" max="8455" width="50.140625" style="10" customWidth="1"/>
    <col min="8456" max="8704" width="9.140625" style="10"/>
    <col min="8705" max="8705" width="2" style="10" customWidth="1"/>
    <col min="8706" max="8706" width="29.28515625" style="10" customWidth="1"/>
    <col min="8707" max="8707" width="10.28515625" style="10" customWidth="1"/>
    <col min="8708" max="8708" width="11.140625" style="10" customWidth="1"/>
    <col min="8709" max="8709" width="19.85546875" style="10" customWidth="1"/>
    <col min="8710" max="8710" width="19" style="10" customWidth="1"/>
    <col min="8711" max="8711" width="50.140625" style="10" customWidth="1"/>
    <col min="8712" max="8960" width="9.140625" style="10"/>
    <col min="8961" max="8961" width="2" style="10" customWidth="1"/>
    <col min="8962" max="8962" width="29.28515625" style="10" customWidth="1"/>
    <col min="8963" max="8963" width="10.28515625" style="10" customWidth="1"/>
    <col min="8964" max="8964" width="11.140625" style="10" customWidth="1"/>
    <col min="8965" max="8965" width="19.85546875" style="10" customWidth="1"/>
    <col min="8966" max="8966" width="19" style="10" customWidth="1"/>
    <col min="8967" max="8967" width="50.140625" style="10" customWidth="1"/>
    <col min="8968" max="9216" width="9.140625" style="10"/>
    <col min="9217" max="9217" width="2" style="10" customWidth="1"/>
    <col min="9218" max="9218" width="29.28515625" style="10" customWidth="1"/>
    <col min="9219" max="9219" width="10.28515625" style="10" customWidth="1"/>
    <col min="9220" max="9220" width="11.140625" style="10" customWidth="1"/>
    <col min="9221" max="9221" width="19.85546875" style="10" customWidth="1"/>
    <col min="9222" max="9222" width="19" style="10" customWidth="1"/>
    <col min="9223" max="9223" width="50.140625" style="10" customWidth="1"/>
    <col min="9224" max="9472" width="9.140625" style="10"/>
    <col min="9473" max="9473" width="2" style="10" customWidth="1"/>
    <col min="9474" max="9474" width="29.28515625" style="10" customWidth="1"/>
    <col min="9475" max="9475" width="10.28515625" style="10" customWidth="1"/>
    <col min="9476" max="9476" width="11.140625" style="10" customWidth="1"/>
    <col min="9477" max="9477" width="19.85546875" style="10" customWidth="1"/>
    <col min="9478" max="9478" width="19" style="10" customWidth="1"/>
    <col min="9479" max="9479" width="50.140625" style="10" customWidth="1"/>
    <col min="9480" max="9728" width="9.140625" style="10"/>
    <col min="9729" max="9729" width="2" style="10" customWidth="1"/>
    <col min="9730" max="9730" width="29.28515625" style="10" customWidth="1"/>
    <col min="9731" max="9731" width="10.28515625" style="10" customWidth="1"/>
    <col min="9732" max="9732" width="11.140625" style="10" customWidth="1"/>
    <col min="9733" max="9733" width="19.85546875" style="10" customWidth="1"/>
    <col min="9734" max="9734" width="19" style="10" customWidth="1"/>
    <col min="9735" max="9735" width="50.140625" style="10" customWidth="1"/>
    <col min="9736" max="9984" width="9.140625" style="10"/>
    <col min="9985" max="9985" width="2" style="10" customWidth="1"/>
    <col min="9986" max="9986" width="29.28515625" style="10" customWidth="1"/>
    <col min="9987" max="9987" width="10.28515625" style="10" customWidth="1"/>
    <col min="9988" max="9988" width="11.140625" style="10" customWidth="1"/>
    <col min="9989" max="9989" width="19.85546875" style="10" customWidth="1"/>
    <col min="9990" max="9990" width="19" style="10" customWidth="1"/>
    <col min="9991" max="9991" width="50.140625" style="10" customWidth="1"/>
    <col min="9992" max="10240" width="9.140625" style="10"/>
    <col min="10241" max="10241" width="2" style="10" customWidth="1"/>
    <col min="10242" max="10242" width="29.28515625" style="10" customWidth="1"/>
    <col min="10243" max="10243" width="10.28515625" style="10" customWidth="1"/>
    <col min="10244" max="10244" width="11.140625" style="10" customWidth="1"/>
    <col min="10245" max="10245" width="19.85546875" style="10" customWidth="1"/>
    <col min="10246" max="10246" width="19" style="10" customWidth="1"/>
    <col min="10247" max="10247" width="50.140625" style="10" customWidth="1"/>
    <col min="10248" max="10496" width="9.140625" style="10"/>
    <col min="10497" max="10497" width="2" style="10" customWidth="1"/>
    <col min="10498" max="10498" width="29.28515625" style="10" customWidth="1"/>
    <col min="10499" max="10499" width="10.28515625" style="10" customWidth="1"/>
    <col min="10500" max="10500" width="11.140625" style="10" customWidth="1"/>
    <col min="10501" max="10501" width="19.85546875" style="10" customWidth="1"/>
    <col min="10502" max="10502" width="19" style="10" customWidth="1"/>
    <col min="10503" max="10503" width="50.140625" style="10" customWidth="1"/>
    <col min="10504" max="10752" width="9.140625" style="10"/>
    <col min="10753" max="10753" width="2" style="10" customWidth="1"/>
    <col min="10754" max="10754" width="29.28515625" style="10" customWidth="1"/>
    <col min="10755" max="10755" width="10.28515625" style="10" customWidth="1"/>
    <col min="10756" max="10756" width="11.140625" style="10" customWidth="1"/>
    <col min="10757" max="10757" width="19.85546875" style="10" customWidth="1"/>
    <col min="10758" max="10758" width="19" style="10" customWidth="1"/>
    <col min="10759" max="10759" width="50.140625" style="10" customWidth="1"/>
    <col min="10760" max="11008" width="9.140625" style="10"/>
    <col min="11009" max="11009" width="2" style="10" customWidth="1"/>
    <col min="11010" max="11010" width="29.28515625" style="10" customWidth="1"/>
    <col min="11011" max="11011" width="10.28515625" style="10" customWidth="1"/>
    <col min="11012" max="11012" width="11.140625" style="10" customWidth="1"/>
    <col min="11013" max="11013" width="19.85546875" style="10" customWidth="1"/>
    <col min="11014" max="11014" width="19" style="10" customWidth="1"/>
    <col min="11015" max="11015" width="50.140625" style="10" customWidth="1"/>
    <col min="11016" max="11264" width="9.140625" style="10"/>
    <col min="11265" max="11265" width="2" style="10" customWidth="1"/>
    <col min="11266" max="11266" width="29.28515625" style="10" customWidth="1"/>
    <col min="11267" max="11267" width="10.28515625" style="10" customWidth="1"/>
    <col min="11268" max="11268" width="11.140625" style="10" customWidth="1"/>
    <col min="11269" max="11269" width="19.85546875" style="10" customWidth="1"/>
    <col min="11270" max="11270" width="19" style="10" customWidth="1"/>
    <col min="11271" max="11271" width="50.140625" style="10" customWidth="1"/>
    <col min="11272" max="11520" width="9.140625" style="10"/>
    <col min="11521" max="11521" width="2" style="10" customWidth="1"/>
    <col min="11522" max="11522" width="29.28515625" style="10" customWidth="1"/>
    <col min="11523" max="11523" width="10.28515625" style="10" customWidth="1"/>
    <col min="11524" max="11524" width="11.140625" style="10" customWidth="1"/>
    <col min="11525" max="11525" width="19.85546875" style="10" customWidth="1"/>
    <col min="11526" max="11526" width="19" style="10" customWidth="1"/>
    <col min="11527" max="11527" width="50.140625" style="10" customWidth="1"/>
    <col min="11528" max="11776" width="9.140625" style="10"/>
    <col min="11777" max="11777" width="2" style="10" customWidth="1"/>
    <col min="11778" max="11778" width="29.28515625" style="10" customWidth="1"/>
    <col min="11779" max="11779" width="10.28515625" style="10" customWidth="1"/>
    <col min="11780" max="11780" width="11.140625" style="10" customWidth="1"/>
    <col min="11781" max="11781" width="19.85546875" style="10" customWidth="1"/>
    <col min="11782" max="11782" width="19" style="10" customWidth="1"/>
    <col min="11783" max="11783" width="50.140625" style="10" customWidth="1"/>
    <col min="11784" max="12032" width="9.140625" style="10"/>
    <col min="12033" max="12033" width="2" style="10" customWidth="1"/>
    <col min="12034" max="12034" width="29.28515625" style="10" customWidth="1"/>
    <col min="12035" max="12035" width="10.28515625" style="10" customWidth="1"/>
    <col min="12036" max="12036" width="11.140625" style="10" customWidth="1"/>
    <col min="12037" max="12037" width="19.85546875" style="10" customWidth="1"/>
    <col min="12038" max="12038" width="19" style="10" customWidth="1"/>
    <col min="12039" max="12039" width="50.140625" style="10" customWidth="1"/>
    <col min="12040" max="12288" width="9.140625" style="10"/>
    <col min="12289" max="12289" width="2" style="10" customWidth="1"/>
    <col min="12290" max="12290" width="29.28515625" style="10" customWidth="1"/>
    <col min="12291" max="12291" width="10.28515625" style="10" customWidth="1"/>
    <col min="12292" max="12292" width="11.140625" style="10" customWidth="1"/>
    <col min="12293" max="12293" width="19.85546875" style="10" customWidth="1"/>
    <col min="12294" max="12294" width="19" style="10" customWidth="1"/>
    <col min="12295" max="12295" width="50.140625" style="10" customWidth="1"/>
    <col min="12296" max="12544" width="9.140625" style="10"/>
    <col min="12545" max="12545" width="2" style="10" customWidth="1"/>
    <col min="12546" max="12546" width="29.28515625" style="10" customWidth="1"/>
    <col min="12547" max="12547" width="10.28515625" style="10" customWidth="1"/>
    <col min="12548" max="12548" width="11.140625" style="10" customWidth="1"/>
    <col min="12549" max="12549" width="19.85546875" style="10" customWidth="1"/>
    <col min="12550" max="12550" width="19" style="10" customWidth="1"/>
    <col min="12551" max="12551" width="50.140625" style="10" customWidth="1"/>
    <col min="12552" max="12800" width="9.140625" style="10"/>
    <col min="12801" max="12801" width="2" style="10" customWidth="1"/>
    <col min="12802" max="12802" width="29.28515625" style="10" customWidth="1"/>
    <col min="12803" max="12803" width="10.28515625" style="10" customWidth="1"/>
    <col min="12804" max="12804" width="11.140625" style="10" customWidth="1"/>
    <col min="12805" max="12805" width="19.85546875" style="10" customWidth="1"/>
    <col min="12806" max="12806" width="19" style="10" customWidth="1"/>
    <col min="12807" max="12807" width="50.140625" style="10" customWidth="1"/>
    <col min="12808" max="13056" width="9.140625" style="10"/>
    <col min="13057" max="13057" width="2" style="10" customWidth="1"/>
    <col min="13058" max="13058" width="29.28515625" style="10" customWidth="1"/>
    <col min="13059" max="13059" width="10.28515625" style="10" customWidth="1"/>
    <col min="13060" max="13060" width="11.140625" style="10" customWidth="1"/>
    <col min="13061" max="13061" width="19.85546875" style="10" customWidth="1"/>
    <col min="13062" max="13062" width="19" style="10" customWidth="1"/>
    <col min="13063" max="13063" width="50.140625" style="10" customWidth="1"/>
    <col min="13064" max="13312" width="9.140625" style="10"/>
    <col min="13313" max="13313" width="2" style="10" customWidth="1"/>
    <col min="13314" max="13314" width="29.28515625" style="10" customWidth="1"/>
    <col min="13315" max="13315" width="10.28515625" style="10" customWidth="1"/>
    <col min="13316" max="13316" width="11.140625" style="10" customWidth="1"/>
    <col min="13317" max="13317" width="19.85546875" style="10" customWidth="1"/>
    <col min="13318" max="13318" width="19" style="10" customWidth="1"/>
    <col min="13319" max="13319" width="50.140625" style="10" customWidth="1"/>
    <col min="13320" max="13568" width="9.140625" style="10"/>
    <col min="13569" max="13569" width="2" style="10" customWidth="1"/>
    <col min="13570" max="13570" width="29.28515625" style="10" customWidth="1"/>
    <col min="13571" max="13571" width="10.28515625" style="10" customWidth="1"/>
    <col min="13572" max="13572" width="11.140625" style="10" customWidth="1"/>
    <col min="13573" max="13573" width="19.85546875" style="10" customWidth="1"/>
    <col min="13574" max="13574" width="19" style="10" customWidth="1"/>
    <col min="13575" max="13575" width="50.140625" style="10" customWidth="1"/>
    <col min="13576" max="13824" width="9.140625" style="10"/>
    <col min="13825" max="13825" width="2" style="10" customWidth="1"/>
    <col min="13826" max="13826" width="29.28515625" style="10" customWidth="1"/>
    <col min="13827" max="13827" width="10.28515625" style="10" customWidth="1"/>
    <col min="13828" max="13828" width="11.140625" style="10" customWidth="1"/>
    <col min="13829" max="13829" width="19.85546875" style="10" customWidth="1"/>
    <col min="13830" max="13830" width="19" style="10" customWidth="1"/>
    <col min="13831" max="13831" width="50.140625" style="10" customWidth="1"/>
    <col min="13832" max="14080" width="9.140625" style="10"/>
    <col min="14081" max="14081" width="2" style="10" customWidth="1"/>
    <col min="14082" max="14082" width="29.28515625" style="10" customWidth="1"/>
    <col min="14083" max="14083" width="10.28515625" style="10" customWidth="1"/>
    <col min="14084" max="14084" width="11.140625" style="10" customWidth="1"/>
    <col min="14085" max="14085" width="19.85546875" style="10" customWidth="1"/>
    <col min="14086" max="14086" width="19" style="10" customWidth="1"/>
    <col min="14087" max="14087" width="50.140625" style="10" customWidth="1"/>
    <col min="14088" max="14336" width="9.140625" style="10"/>
    <col min="14337" max="14337" width="2" style="10" customWidth="1"/>
    <col min="14338" max="14338" width="29.28515625" style="10" customWidth="1"/>
    <col min="14339" max="14339" width="10.28515625" style="10" customWidth="1"/>
    <col min="14340" max="14340" width="11.140625" style="10" customWidth="1"/>
    <col min="14341" max="14341" width="19.85546875" style="10" customWidth="1"/>
    <col min="14342" max="14342" width="19" style="10" customWidth="1"/>
    <col min="14343" max="14343" width="50.140625" style="10" customWidth="1"/>
    <col min="14344" max="14592" width="9.140625" style="10"/>
    <col min="14593" max="14593" width="2" style="10" customWidth="1"/>
    <col min="14594" max="14594" width="29.28515625" style="10" customWidth="1"/>
    <col min="14595" max="14595" width="10.28515625" style="10" customWidth="1"/>
    <col min="14596" max="14596" width="11.140625" style="10" customWidth="1"/>
    <col min="14597" max="14597" width="19.85546875" style="10" customWidth="1"/>
    <col min="14598" max="14598" width="19" style="10" customWidth="1"/>
    <col min="14599" max="14599" width="50.140625" style="10" customWidth="1"/>
    <col min="14600" max="14848" width="9.140625" style="10"/>
    <col min="14849" max="14849" width="2" style="10" customWidth="1"/>
    <col min="14850" max="14850" width="29.28515625" style="10" customWidth="1"/>
    <col min="14851" max="14851" width="10.28515625" style="10" customWidth="1"/>
    <col min="14852" max="14852" width="11.140625" style="10" customWidth="1"/>
    <col min="14853" max="14853" width="19.85546875" style="10" customWidth="1"/>
    <col min="14854" max="14854" width="19" style="10" customWidth="1"/>
    <col min="14855" max="14855" width="50.140625" style="10" customWidth="1"/>
    <col min="14856" max="15104" width="9.140625" style="10"/>
    <col min="15105" max="15105" width="2" style="10" customWidth="1"/>
    <col min="15106" max="15106" width="29.28515625" style="10" customWidth="1"/>
    <col min="15107" max="15107" width="10.28515625" style="10" customWidth="1"/>
    <col min="15108" max="15108" width="11.140625" style="10" customWidth="1"/>
    <col min="15109" max="15109" width="19.85546875" style="10" customWidth="1"/>
    <col min="15110" max="15110" width="19" style="10" customWidth="1"/>
    <col min="15111" max="15111" width="50.140625" style="10" customWidth="1"/>
    <col min="15112" max="15360" width="9.140625" style="10"/>
    <col min="15361" max="15361" width="2" style="10" customWidth="1"/>
    <col min="15362" max="15362" width="29.28515625" style="10" customWidth="1"/>
    <col min="15363" max="15363" width="10.28515625" style="10" customWidth="1"/>
    <col min="15364" max="15364" width="11.140625" style="10" customWidth="1"/>
    <col min="15365" max="15365" width="19.85546875" style="10" customWidth="1"/>
    <col min="15366" max="15366" width="19" style="10" customWidth="1"/>
    <col min="15367" max="15367" width="50.140625" style="10" customWidth="1"/>
    <col min="15368" max="15616" width="9.140625" style="10"/>
    <col min="15617" max="15617" width="2" style="10" customWidth="1"/>
    <col min="15618" max="15618" width="29.28515625" style="10" customWidth="1"/>
    <col min="15619" max="15619" width="10.28515625" style="10" customWidth="1"/>
    <col min="15620" max="15620" width="11.140625" style="10" customWidth="1"/>
    <col min="15621" max="15621" width="19.85546875" style="10" customWidth="1"/>
    <col min="15622" max="15622" width="19" style="10" customWidth="1"/>
    <col min="15623" max="15623" width="50.140625" style="10" customWidth="1"/>
    <col min="15624" max="15872" width="9.140625" style="10"/>
    <col min="15873" max="15873" width="2" style="10" customWidth="1"/>
    <col min="15874" max="15874" width="29.28515625" style="10" customWidth="1"/>
    <col min="15875" max="15875" width="10.28515625" style="10" customWidth="1"/>
    <col min="15876" max="15876" width="11.140625" style="10" customWidth="1"/>
    <col min="15877" max="15877" width="19.85546875" style="10" customWidth="1"/>
    <col min="15878" max="15878" width="19" style="10" customWidth="1"/>
    <col min="15879" max="15879" width="50.140625" style="10" customWidth="1"/>
    <col min="15880" max="16128" width="9.140625" style="10"/>
    <col min="16129" max="16129" width="2" style="10" customWidth="1"/>
    <col min="16130" max="16130" width="29.28515625" style="10" customWidth="1"/>
    <col min="16131" max="16131" width="10.28515625" style="10" customWidth="1"/>
    <col min="16132" max="16132" width="11.140625" style="10" customWidth="1"/>
    <col min="16133" max="16133" width="19.85546875" style="10" customWidth="1"/>
    <col min="16134" max="16134" width="19" style="10" customWidth="1"/>
    <col min="16135" max="16135" width="50.140625" style="10" customWidth="1"/>
    <col min="16136" max="16384" width="9.140625" style="10"/>
  </cols>
  <sheetData>
    <row r="1" spans="2:7" ht="21">
      <c r="B1" s="139" t="s">
        <v>420</v>
      </c>
      <c r="C1" s="139"/>
      <c r="D1" s="139"/>
      <c r="E1" s="139"/>
      <c r="F1" s="139"/>
      <c r="G1" s="139"/>
    </row>
    <row r="2" spans="2:7" ht="21">
      <c r="B2" s="140" t="s">
        <v>421</v>
      </c>
      <c r="C2" s="140"/>
      <c r="D2" s="140"/>
      <c r="E2" s="140"/>
      <c r="F2" s="140"/>
      <c r="G2" s="140"/>
    </row>
    <row r="3" spans="2:7" ht="27" customHeight="1">
      <c r="B3" s="168" t="s">
        <v>0</v>
      </c>
      <c r="C3" s="169" t="s">
        <v>119</v>
      </c>
      <c r="D3" s="169" t="s">
        <v>120</v>
      </c>
      <c r="E3" s="169" t="s">
        <v>411</v>
      </c>
      <c r="F3" s="169" t="s">
        <v>121</v>
      </c>
      <c r="G3" s="170" t="s">
        <v>412</v>
      </c>
    </row>
    <row r="4" spans="2:7" ht="14.25" customHeight="1">
      <c r="B4" s="171" t="s">
        <v>12</v>
      </c>
      <c r="C4" s="172"/>
      <c r="D4" s="172"/>
      <c r="E4" s="172"/>
      <c r="F4" s="173"/>
      <c r="G4" s="174" t="s">
        <v>3</v>
      </c>
    </row>
    <row r="5" spans="2:7" ht="16.5" customHeight="1">
      <c r="B5" s="175" t="s">
        <v>395</v>
      </c>
      <c r="C5" s="176" t="s">
        <v>36</v>
      </c>
      <c r="D5" s="177">
        <v>16</v>
      </c>
      <c r="E5" s="177">
        <v>15900000</v>
      </c>
      <c r="F5" s="177">
        <v>49615000</v>
      </c>
      <c r="G5" s="178" t="s">
        <v>457</v>
      </c>
    </row>
    <row r="6" spans="2:7" ht="16.5" customHeight="1">
      <c r="B6" s="175" t="s">
        <v>458</v>
      </c>
      <c r="C6" s="176" t="s">
        <v>99</v>
      </c>
      <c r="D6" s="177">
        <v>5</v>
      </c>
      <c r="E6" s="177">
        <v>5000000</v>
      </c>
      <c r="F6" s="177">
        <v>5100000</v>
      </c>
      <c r="G6" s="178" t="s">
        <v>100</v>
      </c>
    </row>
    <row r="7" spans="2:7" ht="16.5" customHeight="1">
      <c r="B7" s="175" t="s">
        <v>459</v>
      </c>
      <c r="C7" s="176" t="s">
        <v>42</v>
      </c>
      <c r="D7" s="177">
        <v>3</v>
      </c>
      <c r="E7" s="177">
        <v>108696878</v>
      </c>
      <c r="F7" s="177">
        <v>30435125.84</v>
      </c>
      <c r="G7" s="178" t="s">
        <v>43</v>
      </c>
    </row>
    <row r="8" spans="2:7" ht="16.5" customHeight="1">
      <c r="B8" s="179" t="s">
        <v>13</v>
      </c>
      <c r="C8" s="180"/>
      <c r="D8" s="181">
        <f>SUM(D5:D7)</f>
        <v>24</v>
      </c>
      <c r="E8" s="181">
        <f>SUM(E5:E7)</f>
        <v>129596878</v>
      </c>
      <c r="F8" s="181">
        <f>SUM(F5:F7)</f>
        <v>85150125.840000004</v>
      </c>
      <c r="G8" s="182" t="s">
        <v>413</v>
      </c>
    </row>
    <row r="9" spans="2:7" ht="16.5" customHeight="1">
      <c r="B9" s="171" t="s">
        <v>460</v>
      </c>
      <c r="C9" s="172"/>
      <c r="D9" s="172"/>
      <c r="E9" s="172"/>
      <c r="F9" s="173"/>
      <c r="G9" s="174" t="s">
        <v>116</v>
      </c>
    </row>
    <row r="10" spans="2:7" ht="16.5" customHeight="1">
      <c r="B10" s="175" t="s">
        <v>461</v>
      </c>
      <c r="C10" s="176" t="s">
        <v>307</v>
      </c>
      <c r="D10" s="177">
        <v>1</v>
      </c>
      <c r="E10" s="177">
        <v>40000</v>
      </c>
      <c r="F10" s="177">
        <v>100000</v>
      </c>
      <c r="G10" s="178" t="s">
        <v>308</v>
      </c>
    </row>
    <row r="11" spans="2:7" ht="16.5" customHeight="1">
      <c r="B11" s="179" t="s">
        <v>462</v>
      </c>
      <c r="C11" s="180"/>
      <c r="D11" s="181">
        <f>SUM(D10)</f>
        <v>1</v>
      </c>
      <c r="E11" s="181">
        <f>SUM(E10)</f>
        <v>40000</v>
      </c>
      <c r="F11" s="181">
        <f>SUM(F10)</f>
        <v>100000</v>
      </c>
      <c r="G11" s="182" t="s">
        <v>463</v>
      </c>
    </row>
    <row r="12" spans="2:7" ht="16.5" customHeight="1">
      <c r="B12" s="171" t="s">
        <v>464</v>
      </c>
      <c r="C12" s="172"/>
      <c r="D12" s="172"/>
      <c r="E12" s="172"/>
      <c r="F12" s="173"/>
      <c r="G12" s="174" t="s">
        <v>299</v>
      </c>
    </row>
    <row r="13" spans="2:7" ht="16.5" customHeight="1">
      <c r="B13" s="175" t="s">
        <v>465</v>
      </c>
      <c r="C13" s="176" t="s">
        <v>32</v>
      </c>
      <c r="D13" s="177">
        <v>1</v>
      </c>
      <c r="E13" s="177">
        <v>17600</v>
      </c>
      <c r="F13" s="177">
        <v>249920</v>
      </c>
      <c r="G13" s="178" t="s">
        <v>466</v>
      </c>
    </row>
    <row r="14" spans="2:7" ht="16.5" customHeight="1">
      <c r="B14" s="179" t="s">
        <v>467</v>
      </c>
      <c r="C14" s="180"/>
      <c r="D14" s="181">
        <f>SUM(D13)</f>
        <v>1</v>
      </c>
      <c r="E14" s="181">
        <f>SUM(E13)</f>
        <v>17600</v>
      </c>
      <c r="F14" s="181">
        <f>SUM(F13)</f>
        <v>249920</v>
      </c>
      <c r="G14" s="182" t="s">
        <v>468</v>
      </c>
    </row>
    <row r="15" spans="2:7" ht="16.5" customHeight="1">
      <c r="B15" s="179" t="s">
        <v>414</v>
      </c>
      <c r="C15" s="180"/>
      <c r="D15" s="181">
        <f>D8+D11+D14</f>
        <v>26</v>
      </c>
      <c r="E15" s="181">
        <f>E8+E11+E14</f>
        <v>129654478</v>
      </c>
      <c r="F15" s="181">
        <f>F8+F11+F14</f>
        <v>85500045.840000004</v>
      </c>
      <c r="G15" s="182" t="s">
        <v>415</v>
      </c>
    </row>
    <row r="16" spans="2:7" ht="21">
      <c r="B16" s="139" t="s">
        <v>422</v>
      </c>
      <c r="C16" s="139"/>
      <c r="D16" s="139"/>
      <c r="E16" s="139"/>
      <c r="F16" s="139"/>
      <c r="G16" s="139"/>
    </row>
    <row r="17" spans="2:7" ht="21">
      <c r="B17" s="140" t="s">
        <v>423</v>
      </c>
      <c r="C17" s="140"/>
      <c r="D17" s="140"/>
      <c r="E17" s="140"/>
      <c r="F17" s="140"/>
      <c r="G17" s="140"/>
    </row>
    <row r="18" spans="2:7" ht="27" customHeight="1">
      <c r="B18" s="168" t="s">
        <v>0</v>
      </c>
      <c r="C18" s="169" t="s">
        <v>119</v>
      </c>
      <c r="D18" s="169" t="s">
        <v>120</v>
      </c>
      <c r="E18" s="169" t="s">
        <v>411</v>
      </c>
      <c r="F18" s="169" t="s">
        <v>121</v>
      </c>
      <c r="G18" s="170" t="s">
        <v>412</v>
      </c>
    </row>
    <row r="19" spans="2:7" ht="15" customHeight="1">
      <c r="B19" s="171" t="s">
        <v>12</v>
      </c>
      <c r="C19" s="172"/>
      <c r="D19" s="172"/>
      <c r="E19" s="172"/>
      <c r="F19" s="173"/>
      <c r="G19" s="174" t="s">
        <v>3</v>
      </c>
    </row>
    <row r="20" spans="2:7" ht="15" customHeight="1">
      <c r="B20" s="175" t="s">
        <v>395</v>
      </c>
      <c r="C20" s="176" t="s">
        <v>36</v>
      </c>
      <c r="D20" s="177">
        <v>8</v>
      </c>
      <c r="E20" s="177">
        <v>7900000</v>
      </c>
      <c r="F20" s="177">
        <v>24876000</v>
      </c>
      <c r="G20" s="178" t="s">
        <v>457</v>
      </c>
    </row>
    <row r="21" spans="2:7" ht="15" customHeight="1">
      <c r="B21" s="179" t="s">
        <v>13</v>
      </c>
      <c r="C21" s="180"/>
      <c r="D21" s="181">
        <f>SUM(D20)</f>
        <v>8</v>
      </c>
      <c r="E21" s="181">
        <f>SUM(E20)</f>
        <v>7900000</v>
      </c>
      <c r="F21" s="181">
        <f>SUM(F20)</f>
        <v>24876000</v>
      </c>
      <c r="G21" s="182" t="s">
        <v>413</v>
      </c>
    </row>
    <row r="22" spans="2:7" ht="15" customHeight="1">
      <c r="B22" s="171" t="s">
        <v>460</v>
      </c>
      <c r="C22" s="172"/>
      <c r="D22" s="172"/>
      <c r="E22" s="172"/>
      <c r="F22" s="173"/>
      <c r="G22" s="174" t="s">
        <v>116</v>
      </c>
    </row>
    <row r="23" spans="2:7" ht="15" customHeight="1">
      <c r="B23" s="175" t="s">
        <v>461</v>
      </c>
      <c r="C23" s="176" t="s">
        <v>307</v>
      </c>
      <c r="D23" s="177">
        <v>2</v>
      </c>
      <c r="E23" s="177">
        <v>56000</v>
      </c>
      <c r="F23" s="177">
        <v>129500</v>
      </c>
      <c r="G23" s="178" t="s">
        <v>308</v>
      </c>
    </row>
    <row r="24" spans="2:7" ht="15" customHeight="1">
      <c r="B24" s="179" t="s">
        <v>462</v>
      </c>
      <c r="C24" s="180"/>
      <c r="D24" s="181">
        <f>SUM(D23)</f>
        <v>2</v>
      </c>
      <c r="E24" s="181">
        <f>SUM(E23)</f>
        <v>56000</v>
      </c>
      <c r="F24" s="181">
        <f>SUM(F23)</f>
        <v>129500</v>
      </c>
      <c r="G24" s="182" t="s">
        <v>463</v>
      </c>
    </row>
    <row r="25" spans="2:7" ht="15" customHeight="1">
      <c r="B25" s="171" t="s">
        <v>324</v>
      </c>
      <c r="C25" s="172"/>
      <c r="D25" s="172"/>
      <c r="E25" s="172"/>
      <c r="F25" s="173"/>
      <c r="G25" s="174" t="s">
        <v>379</v>
      </c>
    </row>
    <row r="26" spans="2:7" ht="15" customHeight="1">
      <c r="B26" s="175" t="s">
        <v>331</v>
      </c>
      <c r="C26" s="176" t="s">
        <v>214</v>
      </c>
      <c r="D26" s="177">
        <v>2</v>
      </c>
      <c r="E26" s="177">
        <v>60078</v>
      </c>
      <c r="F26" s="177">
        <v>54670.98</v>
      </c>
      <c r="G26" s="178" t="s">
        <v>469</v>
      </c>
    </row>
    <row r="27" spans="2:7" ht="15" customHeight="1">
      <c r="B27" s="179" t="s">
        <v>390</v>
      </c>
      <c r="C27" s="180"/>
      <c r="D27" s="181">
        <f>SUM(D26)</f>
        <v>2</v>
      </c>
      <c r="E27" s="181">
        <f>SUM(E26)</f>
        <v>60078</v>
      </c>
      <c r="F27" s="181">
        <f>SUM(F26)</f>
        <v>54670.98</v>
      </c>
      <c r="G27" s="182" t="s">
        <v>470</v>
      </c>
    </row>
    <row r="28" spans="2:7" ht="15" customHeight="1">
      <c r="B28" s="171" t="s">
        <v>471</v>
      </c>
      <c r="C28" s="172"/>
      <c r="D28" s="172"/>
      <c r="E28" s="172"/>
      <c r="F28" s="173"/>
      <c r="G28" s="174" t="s">
        <v>30</v>
      </c>
    </row>
    <row r="29" spans="2:7" ht="15" customHeight="1">
      <c r="B29" s="175" t="s">
        <v>56</v>
      </c>
      <c r="C29" s="176" t="s">
        <v>57</v>
      </c>
      <c r="D29" s="177">
        <v>11</v>
      </c>
      <c r="E29" s="177">
        <v>1800000</v>
      </c>
      <c r="F29" s="177">
        <v>3784500</v>
      </c>
      <c r="G29" s="178" t="s">
        <v>58</v>
      </c>
    </row>
    <row r="30" spans="2:7" ht="15" customHeight="1">
      <c r="B30" s="175" t="s">
        <v>472</v>
      </c>
      <c r="C30" s="176" t="s">
        <v>342</v>
      </c>
      <c r="D30" s="177">
        <v>3</v>
      </c>
      <c r="E30" s="177">
        <v>2000000</v>
      </c>
      <c r="F30" s="177">
        <v>2830000</v>
      </c>
      <c r="G30" s="178" t="s">
        <v>343</v>
      </c>
    </row>
    <row r="31" spans="2:7" ht="15" customHeight="1">
      <c r="B31" s="179" t="s">
        <v>473</v>
      </c>
      <c r="C31" s="180"/>
      <c r="D31" s="181">
        <f>SUM(D29:D30)</f>
        <v>14</v>
      </c>
      <c r="E31" s="181">
        <f>SUM(E29:E30)</f>
        <v>3800000</v>
      </c>
      <c r="F31" s="181">
        <f>SUM(F29:F30)</f>
        <v>6614500</v>
      </c>
      <c r="G31" s="182" t="s">
        <v>474</v>
      </c>
    </row>
    <row r="32" spans="2:7" ht="15" customHeight="1">
      <c r="B32" s="171" t="s">
        <v>464</v>
      </c>
      <c r="C32" s="172"/>
      <c r="D32" s="172"/>
      <c r="E32" s="172"/>
      <c r="F32" s="173"/>
      <c r="G32" s="174" t="s">
        <v>299</v>
      </c>
    </row>
    <row r="33" spans="2:7" ht="15" customHeight="1">
      <c r="B33" s="175" t="s">
        <v>465</v>
      </c>
      <c r="C33" s="176" t="s">
        <v>32</v>
      </c>
      <c r="D33" s="177">
        <v>19</v>
      </c>
      <c r="E33" s="177">
        <v>500000</v>
      </c>
      <c r="F33" s="177">
        <v>7350000</v>
      </c>
      <c r="G33" s="178" t="s">
        <v>466</v>
      </c>
    </row>
    <row r="34" spans="2:7" ht="15" customHeight="1">
      <c r="B34" s="179" t="s">
        <v>467</v>
      </c>
      <c r="C34" s="180"/>
      <c r="D34" s="181">
        <f>SUM(D33)</f>
        <v>19</v>
      </c>
      <c r="E34" s="181">
        <f>SUM(E33)</f>
        <v>500000</v>
      </c>
      <c r="F34" s="181">
        <f>SUM(F33)</f>
        <v>7350000</v>
      </c>
      <c r="G34" s="182" t="s">
        <v>468</v>
      </c>
    </row>
    <row r="35" spans="2:7" ht="15" customHeight="1">
      <c r="B35" s="179" t="s">
        <v>414</v>
      </c>
      <c r="C35" s="180"/>
      <c r="D35" s="181">
        <f>D21+D24+D27+D31+D34</f>
        <v>45</v>
      </c>
      <c r="E35" s="181">
        <f>E21+E24+E27+E31+E34</f>
        <v>12316078</v>
      </c>
      <c r="F35" s="181">
        <f>F21+F24+F27+F31+F34</f>
        <v>39024670.980000004</v>
      </c>
      <c r="G35" s="182" t="s">
        <v>415</v>
      </c>
    </row>
  </sheetData>
  <mergeCells count="22">
    <mergeCell ref="B1:G1"/>
    <mergeCell ref="B2:G2"/>
    <mergeCell ref="B16:G16"/>
    <mergeCell ref="B17:G17"/>
    <mergeCell ref="B4:F4"/>
    <mergeCell ref="B8:C8"/>
    <mergeCell ref="B9:F9"/>
    <mergeCell ref="B11:C11"/>
    <mergeCell ref="B12:F12"/>
    <mergeCell ref="B14:C14"/>
    <mergeCell ref="B15:C15"/>
    <mergeCell ref="B19:F19"/>
    <mergeCell ref="B21:C21"/>
    <mergeCell ref="B22:F22"/>
    <mergeCell ref="B24:C24"/>
    <mergeCell ref="B25:F25"/>
    <mergeCell ref="B35:C35"/>
    <mergeCell ref="B27:C27"/>
    <mergeCell ref="B28:F28"/>
    <mergeCell ref="B31:C31"/>
    <mergeCell ref="B32:F32"/>
    <mergeCell ref="B34:C34"/>
  </mergeCells>
  <printOptions horizontalCentered="1"/>
  <pageMargins left="0" right="0" top="0" bottom="0" header="0" footer="0"/>
  <pageSetup paperSize="9" scale="98" fitToWidth="0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20"/>
  <sheetViews>
    <sheetView rightToLeft="1" zoomScaleNormal="100" workbookViewId="0">
      <selection activeCell="L74" sqref="L74"/>
    </sheetView>
  </sheetViews>
  <sheetFormatPr defaultColWidth="20.140625" defaultRowHeight="15"/>
  <cols>
    <col min="1" max="1" width="1.85546875" customWidth="1"/>
    <col min="2" max="2" width="25.42578125" style="108" customWidth="1"/>
    <col min="3" max="3" width="8.28515625" customWidth="1"/>
    <col min="4" max="8" width="12.85546875" style="96" customWidth="1"/>
    <col min="9" max="9" width="41.5703125" customWidth="1"/>
  </cols>
  <sheetData>
    <row r="1" spans="2:9" ht="19.5" customHeight="1">
      <c r="B1" s="141" t="s">
        <v>424</v>
      </c>
      <c r="C1" s="142"/>
      <c r="D1" s="142"/>
      <c r="E1" s="142"/>
      <c r="F1" s="142"/>
      <c r="G1" s="142"/>
      <c r="H1" s="142"/>
      <c r="I1" s="143"/>
    </row>
    <row r="2" spans="2:9" ht="21" customHeight="1">
      <c r="B2" s="144" t="s">
        <v>425</v>
      </c>
      <c r="C2" s="145"/>
      <c r="D2" s="145"/>
      <c r="E2" s="145"/>
      <c r="F2" s="145"/>
      <c r="G2" s="145"/>
      <c r="H2" s="145"/>
      <c r="I2" s="146"/>
    </row>
    <row r="3" spans="2:9" ht="21" customHeight="1">
      <c r="B3" s="147" t="s">
        <v>225</v>
      </c>
      <c r="C3" s="148" t="s">
        <v>119</v>
      </c>
      <c r="D3" s="149">
        <v>46047</v>
      </c>
      <c r="E3" s="149">
        <v>46048</v>
      </c>
      <c r="F3" s="149">
        <v>46049</v>
      </c>
      <c r="G3" s="149">
        <v>46050</v>
      </c>
      <c r="H3" s="149">
        <v>46051</v>
      </c>
      <c r="I3" s="147" t="s">
        <v>226</v>
      </c>
    </row>
    <row r="4" spans="2:9" ht="12" customHeight="1">
      <c r="B4" s="147"/>
      <c r="C4" s="148"/>
      <c r="D4" s="149"/>
      <c r="E4" s="149"/>
      <c r="F4" s="149"/>
      <c r="G4" s="149"/>
      <c r="H4" s="149"/>
      <c r="I4" s="147"/>
    </row>
    <row r="5" spans="2:9" ht="18" customHeight="1">
      <c r="B5" s="60" t="s">
        <v>12</v>
      </c>
      <c r="C5" s="87"/>
      <c r="D5" s="88"/>
      <c r="E5" s="88"/>
      <c r="F5" s="88"/>
      <c r="G5" s="88"/>
      <c r="H5" s="88"/>
      <c r="I5" s="89" t="s">
        <v>227</v>
      </c>
    </row>
    <row r="6" spans="2:9" ht="18" customHeight="1">
      <c r="B6" s="61" t="s">
        <v>374</v>
      </c>
      <c r="C6" s="61" t="s">
        <v>169</v>
      </c>
      <c r="D6" s="95">
        <v>0.64</v>
      </c>
      <c r="E6" s="95">
        <v>0.67</v>
      </c>
      <c r="F6" s="95">
        <v>0.67</v>
      </c>
      <c r="G6" s="95" t="s">
        <v>380</v>
      </c>
      <c r="H6" s="95">
        <v>0.67</v>
      </c>
      <c r="I6" s="12" t="s">
        <v>170</v>
      </c>
    </row>
    <row r="7" spans="2:9" ht="18" customHeight="1">
      <c r="B7" s="61" t="s">
        <v>47</v>
      </c>
      <c r="C7" s="61" t="s">
        <v>36</v>
      </c>
      <c r="D7" s="95">
        <v>3.27</v>
      </c>
      <c r="E7" s="95">
        <v>3.23</v>
      </c>
      <c r="F7" s="95">
        <v>3.18</v>
      </c>
      <c r="G7" s="95">
        <v>3.15</v>
      </c>
      <c r="H7" s="95">
        <v>3.13</v>
      </c>
      <c r="I7" s="12" t="s">
        <v>48</v>
      </c>
    </row>
    <row r="8" spans="2:9" ht="18" customHeight="1">
      <c r="B8" s="61" t="s">
        <v>98</v>
      </c>
      <c r="C8" s="61" t="s">
        <v>99</v>
      </c>
      <c r="D8" s="95">
        <v>1.03</v>
      </c>
      <c r="E8" s="95">
        <v>1.04</v>
      </c>
      <c r="F8" s="95">
        <v>1.02</v>
      </c>
      <c r="G8" s="95">
        <v>1.02</v>
      </c>
      <c r="H8" s="95">
        <v>1.01</v>
      </c>
      <c r="I8" s="12" t="s">
        <v>100</v>
      </c>
    </row>
    <row r="9" spans="2:9" ht="18" customHeight="1">
      <c r="B9" s="61" t="s">
        <v>49</v>
      </c>
      <c r="C9" s="61" t="s">
        <v>45</v>
      </c>
      <c r="D9" s="95">
        <v>0.06</v>
      </c>
      <c r="E9" s="95">
        <v>0.06</v>
      </c>
      <c r="F9" s="95">
        <v>0.06</v>
      </c>
      <c r="G9" s="95">
        <v>0.06</v>
      </c>
      <c r="H9" s="95">
        <v>0.06</v>
      </c>
      <c r="I9" s="12" t="s">
        <v>66</v>
      </c>
    </row>
    <row r="10" spans="2:9" ht="18" customHeight="1">
      <c r="B10" s="61" t="s">
        <v>24</v>
      </c>
      <c r="C10" s="61" t="s">
        <v>25</v>
      </c>
      <c r="D10" s="95">
        <v>0.23</v>
      </c>
      <c r="E10" s="95">
        <v>0.23</v>
      </c>
      <c r="F10" s="95">
        <v>0.23</v>
      </c>
      <c r="G10" s="95">
        <v>0.23</v>
      </c>
      <c r="H10" s="95">
        <v>0.23</v>
      </c>
      <c r="I10" s="12" t="s">
        <v>26</v>
      </c>
    </row>
    <row r="11" spans="2:9" ht="18" customHeight="1">
      <c r="B11" s="61" t="s">
        <v>50</v>
      </c>
      <c r="C11" s="61" t="s">
        <v>51</v>
      </c>
      <c r="D11" s="95">
        <v>4.7</v>
      </c>
      <c r="E11" s="95">
        <v>4.7</v>
      </c>
      <c r="F11" s="95">
        <v>4.7</v>
      </c>
      <c r="G11" s="95">
        <v>4.62</v>
      </c>
      <c r="H11" s="95">
        <v>4.6500000000000004</v>
      </c>
      <c r="I11" s="12" t="s">
        <v>52</v>
      </c>
    </row>
    <row r="12" spans="2:9" ht="18" customHeight="1">
      <c r="B12" s="61" t="s">
        <v>228</v>
      </c>
      <c r="C12" s="61" t="s">
        <v>229</v>
      </c>
      <c r="D12" s="95">
        <v>0.13</v>
      </c>
      <c r="E12" s="95">
        <v>0.13</v>
      </c>
      <c r="F12" s="95">
        <v>0.12</v>
      </c>
      <c r="G12" s="95">
        <v>0.12</v>
      </c>
      <c r="H12" s="95">
        <v>0.12</v>
      </c>
      <c r="I12" s="12" t="s">
        <v>230</v>
      </c>
    </row>
    <row r="13" spans="2:9" ht="18" customHeight="1">
      <c r="B13" s="61" t="s">
        <v>231</v>
      </c>
      <c r="C13" s="61" t="s">
        <v>232</v>
      </c>
      <c r="D13" s="95" t="s">
        <v>233</v>
      </c>
      <c r="E13" s="95" t="s">
        <v>233</v>
      </c>
      <c r="F13" s="95" t="s">
        <v>233</v>
      </c>
      <c r="G13" s="95" t="s">
        <v>233</v>
      </c>
      <c r="H13" s="95" t="s">
        <v>233</v>
      </c>
      <c r="I13" s="12" t="s">
        <v>234</v>
      </c>
    </row>
    <row r="14" spans="2:9" ht="18" customHeight="1">
      <c r="B14" s="61" t="s">
        <v>73</v>
      </c>
      <c r="C14" s="61" t="s">
        <v>74</v>
      </c>
      <c r="D14" s="95">
        <v>0.23</v>
      </c>
      <c r="E14" s="95" t="s">
        <v>380</v>
      </c>
      <c r="F14" s="95">
        <v>0.23</v>
      </c>
      <c r="G14" s="95" t="s">
        <v>380</v>
      </c>
      <c r="H14" s="95">
        <v>0.22</v>
      </c>
      <c r="I14" s="12" t="s">
        <v>75</v>
      </c>
    </row>
    <row r="15" spans="2:9" ht="18" customHeight="1">
      <c r="B15" s="61" t="s">
        <v>53</v>
      </c>
      <c r="C15" s="61" t="s">
        <v>42</v>
      </c>
      <c r="D15" s="95">
        <v>0.28000000000000003</v>
      </c>
      <c r="E15" s="95">
        <v>0.28000000000000003</v>
      </c>
      <c r="F15" s="95">
        <v>0.28000000000000003</v>
      </c>
      <c r="G15" s="95">
        <v>0.28000000000000003</v>
      </c>
      <c r="H15" s="95">
        <v>0.28000000000000003</v>
      </c>
      <c r="I15" s="12" t="s">
        <v>43</v>
      </c>
    </row>
    <row r="16" spans="2:9" ht="18" customHeight="1">
      <c r="B16" s="61" t="s">
        <v>54</v>
      </c>
      <c r="C16" s="61" t="s">
        <v>39</v>
      </c>
      <c r="D16" s="95" t="s">
        <v>380</v>
      </c>
      <c r="E16" s="95" t="s">
        <v>380</v>
      </c>
      <c r="F16" s="95" t="s">
        <v>380</v>
      </c>
      <c r="G16" s="95" t="s">
        <v>380</v>
      </c>
      <c r="H16" s="95" t="s">
        <v>380</v>
      </c>
      <c r="I16" s="12" t="s">
        <v>40</v>
      </c>
    </row>
    <row r="17" spans="2:9" ht="18" customHeight="1">
      <c r="B17" s="61" t="s">
        <v>235</v>
      </c>
      <c r="C17" s="61" t="s">
        <v>236</v>
      </c>
      <c r="D17" s="95" t="s">
        <v>233</v>
      </c>
      <c r="E17" s="95" t="s">
        <v>233</v>
      </c>
      <c r="F17" s="95" t="s">
        <v>233</v>
      </c>
      <c r="G17" s="95" t="s">
        <v>233</v>
      </c>
      <c r="H17" s="95" t="s">
        <v>233</v>
      </c>
      <c r="I17" s="12" t="s">
        <v>237</v>
      </c>
    </row>
    <row r="18" spans="2:9" ht="18" customHeight="1">
      <c r="B18" s="61" t="s">
        <v>238</v>
      </c>
      <c r="C18" s="61" t="s">
        <v>220</v>
      </c>
      <c r="D18" s="95" t="s">
        <v>380</v>
      </c>
      <c r="E18" s="95"/>
      <c r="F18" s="95" t="s">
        <v>380</v>
      </c>
      <c r="G18" s="95" t="s">
        <v>380</v>
      </c>
      <c r="H18" s="95" t="s">
        <v>380</v>
      </c>
      <c r="I18" s="12" t="s">
        <v>223</v>
      </c>
    </row>
    <row r="19" spans="2:9" ht="18" customHeight="1">
      <c r="B19" s="61" t="s">
        <v>239</v>
      </c>
      <c r="C19" s="61" t="s">
        <v>159</v>
      </c>
      <c r="D19" s="95">
        <v>1.3</v>
      </c>
      <c r="E19" s="95">
        <v>1.4</v>
      </c>
      <c r="F19" s="95">
        <v>1.5</v>
      </c>
      <c r="G19" s="95">
        <v>1.72</v>
      </c>
      <c r="H19" s="95">
        <v>1.73</v>
      </c>
      <c r="I19" s="12" t="s">
        <v>160</v>
      </c>
    </row>
    <row r="20" spans="2:9" ht="18" customHeight="1">
      <c r="B20" s="61" t="s">
        <v>122</v>
      </c>
      <c r="C20" s="61" t="s">
        <v>123</v>
      </c>
      <c r="D20" s="95" t="s">
        <v>380</v>
      </c>
      <c r="E20" s="95" t="s">
        <v>380</v>
      </c>
      <c r="F20" s="95" t="s">
        <v>380</v>
      </c>
      <c r="G20" s="95" t="s">
        <v>380</v>
      </c>
      <c r="H20" s="95">
        <v>0.26</v>
      </c>
      <c r="I20" s="12" t="s">
        <v>128</v>
      </c>
    </row>
    <row r="21" spans="2:9" ht="18" customHeight="1">
      <c r="B21" s="61" t="s">
        <v>38</v>
      </c>
      <c r="C21" s="61" t="s">
        <v>37</v>
      </c>
      <c r="D21" s="95">
        <v>1.95</v>
      </c>
      <c r="E21" s="95">
        <v>1.94</v>
      </c>
      <c r="F21" s="95">
        <v>1.94</v>
      </c>
      <c r="G21" s="95">
        <v>1.93</v>
      </c>
      <c r="H21" s="95">
        <v>1.92</v>
      </c>
      <c r="I21" s="12" t="s">
        <v>55</v>
      </c>
    </row>
    <row r="22" spans="2:9" ht="18" customHeight="1">
      <c r="B22" s="61" t="s">
        <v>240</v>
      </c>
      <c r="C22" s="61" t="s">
        <v>147</v>
      </c>
      <c r="D22" s="95" t="s">
        <v>380</v>
      </c>
      <c r="E22" s="95" t="s">
        <v>380</v>
      </c>
      <c r="F22" s="95">
        <v>0.05</v>
      </c>
      <c r="G22" s="95" t="s">
        <v>380</v>
      </c>
      <c r="H22" s="95" t="s">
        <v>380</v>
      </c>
      <c r="I22" s="12" t="s">
        <v>241</v>
      </c>
    </row>
    <row r="23" spans="2:9" ht="18" customHeight="1">
      <c r="B23" s="61" t="s">
        <v>242</v>
      </c>
      <c r="C23" s="61" t="s">
        <v>243</v>
      </c>
      <c r="D23" s="95" t="s">
        <v>380</v>
      </c>
      <c r="E23" s="95" t="s">
        <v>380</v>
      </c>
      <c r="F23" s="95" t="s">
        <v>380</v>
      </c>
      <c r="G23" s="95" t="s">
        <v>380</v>
      </c>
      <c r="H23" s="95" t="s">
        <v>380</v>
      </c>
      <c r="I23" s="12" t="s">
        <v>244</v>
      </c>
    </row>
    <row r="24" spans="2:9" ht="18" customHeight="1">
      <c r="B24" s="61" t="s">
        <v>183</v>
      </c>
      <c r="C24" s="61" t="s">
        <v>182</v>
      </c>
      <c r="D24" s="95" t="s">
        <v>380</v>
      </c>
      <c r="E24" s="95" t="s">
        <v>380</v>
      </c>
      <c r="F24" s="95" t="s">
        <v>380</v>
      </c>
      <c r="G24" s="95" t="s">
        <v>380</v>
      </c>
      <c r="H24" s="95" t="s">
        <v>380</v>
      </c>
      <c r="I24" s="12" t="s">
        <v>196</v>
      </c>
    </row>
    <row r="25" spans="2:9" ht="18" customHeight="1">
      <c r="B25" s="61" t="s">
        <v>245</v>
      </c>
      <c r="C25" s="61" t="s">
        <v>246</v>
      </c>
      <c r="D25" s="95" t="s">
        <v>380</v>
      </c>
      <c r="E25" s="95">
        <v>0.28999999999999998</v>
      </c>
      <c r="F25" s="95">
        <v>0.28999999999999998</v>
      </c>
      <c r="G25" s="95">
        <v>0.33</v>
      </c>
      <c r="H25" s="95" t="s">
        <v>380</v>
      </c>
      <c r="I25" s="12" t="s">
        <v>247</v>
      </c>
    </row>
    <row r="26" spans="2:9" ht="18" customHeight="1">
      <c r="B26" s="61" t="s">
        <v>181</v>
      </c>
      <c r="C26" s="61" t="s">
        <v>150</v>
      </c>
      <c r="D26" s="95" t="s">
        <v>380</v>
      </c>
      <c r="E26" s="95" t="s">
        <v>380</v>
      </c>
      <c r="F26" s="95" t="s">
        <v>380</v>
      </c>
      <c r="G26" s="95" t="s">
        <v>380</v>
      </c>
      <c r="H26" s="95" t="s">
        <v>380</v>
      </c>
      <c r="I26" s="12" t="s">
        <v>151</v>
      </c>
    </row>
    <row r="27" spans="2:9" ht="18" customHeight="1">
      <c r="B27" s="61" t="s">
        <v>248</v>
      </c>
      <c r="C27" s="61" t="s">
        <v>106</v>
      </c>
      <c r="D27" s="95">
        <v>0.61</v>
      </c>
      <c r="E27" s="95">
        <v>0.61</v>
      </c>
      <c r="F27" s="95">
        <v>0.61</v>
      </c>
      <c r="G27" s="95">
        <v>0.61</v>
      </c>
      <c r="H27" s="95">
        <v>0.6</v>
      </c>
      <c r="I27" s="12" t="s">
        <v>107</v>
      </c>
    </row>
    <row r="28" spans="2:9" ht="18" customHeight="1">
      <c r="B28" s="61" t="s">
        <v>190</v>
      </c>
      <c r="C28" s="61" t="s">
        <v>189</v>
      </c>
      <c r="D28" s="95" t="s">
        <v>380</v>
      </c>
      <c r="E28" s="95" t="s">
        <v>380</v>
      </c>
      <c r="F28" s="95">
        <v>0.11</v>
      </c>
      <c r="G28" s="95" t="s">
        <v>380</v>
      </c>
      <c r="H28" s="95">
        <v>0.11</v>
      </c>
      <c r="I28" s="12" t="s">
        <v>249</v>
      </c>
    </row>
    <row r="29" spans="2:9" ht="18" customHeight="1">
      <c r="B29" s="61" t="s">
        <v>372</v>
      </c>
      <c r="C29" s="61" t="s">
        <v>371</v>
      </c>
      <c r="D29" s="95" t="s">
        <v>233</v>
      </c>
      <c r="E29" s="95" t="s">
        <v>233</v>
      </c>
      <c r="F29" s="95" t="s">
        <v>233</v>
      </c>
      <c r="G29" s="95" t="s">
        <v>233</v>
      </c>
      <c r="H29" s="95" t="s">
        <v>233</v>
      </c>
      <c r="I29" s="12" t="s">
        <v>373</v>
      </c>
    </row>
    <row r="30" spans="2:9" ht="18" customHeight="1">
      <c r="B30" s="61" t="s">
        <v>250</v>
      </c>
      <c r="C30" s="61" t="s">
        <v>251</v>
      </c>
      <c r="D30" s="95" t="s">
        <v>380</v>
      </c>
      <c r="E30" s="95" t="s">
        <v>380</v>
      </c>
      <c r="F30" s="95" t="s">
        <v>380</v>
      </c>
      <c r="G30" s="95" t="s">
        <v>380</v>
      </c>
      <c r="H30" s="95" t="s">
        <v>380</v>
      </c>
      <c r="I30" s="12" t="s">
        <v>252</v>
      </c>
    </row>
    <row r="31" spans="2:9" ht="18" customHeight="1">
      <c r="B31" s="61" t="s">
        <v>253</v>
      </c>
      <c r="C31" s="61" t="s">
        <v>254</v>
      </c>
      <c r="D31" s="95" t="s">
        <v>233</v>
      </c>
      <c r="E31" s="95" t="s">
        <v>233</v>
      </c>
      <c r="F31" s="95" t="s">
        <v>233</v>
      </c>
      <c r="G31" s="95" t="s">
        <v>233</v>
      </c>
      <c r="H31" s="95" t="s">
        <v>233</v>
      </c>
      <c r="I31" s="12" t="s">
        <v>255</v>
      </c>
    </row>
    <row r="32" spans="2:9" ht="18" customHeight="1">
      <c r="B32" s="61" t="s">
        <v>256</v>
      </c>
      <c r="C32" s="61" t="s">
        <v>200</v>
      </c>
      <c r="D32" s="95">
        <v>0.28999999999999998</v>
      </c>
      <c r="E32" s="95" t="s">
        <v>380</v>
      </c>
      <c r="F32" s="95" t="s">
        <v>380</v>
      </c>
      <c r="G32" s="95" t="s">
        <v>380</v>
      </c>
      <c r="H32" s="95">
        <v>0.28999999999999998</v>
      </c>
      <c r="I32" s="12" t="s">
        <v>203</v>
      </c>
    </row>
    <row r="33" spans="2:9" ht="18" customHeight="1">
      <c r="B33" s="61" t="s">
        <v>257</v>
      </c>
      <c r="C33" s="61" t="s">
        <v>152</v>
      </c>
      <c r="D33" s="95" t="s">
        <v>380</v>
      </c>
      <c r="E33" s="95" t="s">
        <v>380</v>
      </c>
      <c r="F33" s="95" t="s">
        <v>380</v>
      </c>
      <c r="G33" s="95">
        <v>0.23</v>
      </c>
      <c r="H33" s="95">
        <v>0.27</v>
      </c>
      <c r="I33" s="12" t="s">
        <v>153</v>
      </c>
    </row>
    <row r="34" spans="2:9" ht="18" customHeight="1">
      <c r="B34" s="61" t="s">
        <v>258</v>
      </c>
      <c r="C34" s="61" t="s">
        <v>259</v>
      </c>
      <c r="D34" s="95" t="s">
        <v>380</v>
      </c>
      <c r="E34" s="95" t="s">
        <v>380</v>
      </c>
      <c r="F34" s="95" t="s">
        <v>380</v>
      </c>
      <c r="G34" s="95" t="s">
        <v>380</v>
      </c>
      <c r="H34" s="95" t="s">
        <v>380</v>
      </c>
      <c r="I34" s="12" t="s">
        <v>260</v>
      </c>
    </row>
    <row r="35" spans="2:9" ht="18" customHeight="1">
      <c r="B35" s="61" t="s">
        <v>261</v>
      </c>
      <c r="C35" s="61" t="s">
        <v>262</v>
      </c>
      <c r="D35" s="95" t="s">
        <v>380</v>
      </c>
      <c r="E35" s="95" t="s">
        <v>380</v>
      </c>
      <c r="F35" s="95" t="s">
        <v>380</v>
      </c>
      <c r="G35" s="95" t="s">
        <v>380</v>
      </c>
      <c r="H35" s="95" t="s">
        <v>380</v>
      </c>
      <c r="I35" s="12" t="s">
        <v>263</v>
      </c>
    </row>
    <row r="36" spans="2:9" ht="18" customHeight="1">
      <c r="B36" s="61" t="s">
        <v>264</v>
      </c>
      <c r="C36" s="61" t="s">
        <v>265</v>
      </c>
      <c r="D36" s="95" t="s">
        <v>380</v>
      </c>
      <c r="E36" s="95" t="s">
        <v>380</v>
      </c>
      <c r="F36" s="95" t="s">
        <v>380</v>
      </c>
      <c r="G36" s="95" t="s">
        <v>380</v>
      </c>
      <c r="H36" s="95" t="s">
        <v>380</v>
      </c>
      <c r="I36" s="12" t="s">
        <v>266</v>
      </c>
    </row>
    <row r="37" spans="2:9" ht="18" customHeight="1">
      <c r="B37" s="61" t="s">
        <v>267</v>
      </c>
      <c r="C37" s="61" t="s">
        <v>268</v>
      </c>
      <c r="D37" s="95" t="s">
        <v>380</v>
      </c>
      <c r="E37" s="95" t="s">
        <v>380</v>
      </c>
      <c r="F37" s="95" t="s">
        <v>380</v>
      </c>
      <c r="G37" s="95" t="s">
        <v>380</v>
      </c>
      <c r="H37" s="95" t="s">
        <v>380</v>
      </c>
      <c r="I37" s="12" t="s">
        <v>269</v>
      </c>
    </row>
    <row r="38" spans="2:9" ht="18" customHeight="1">
      <c r="B38" s="61" t="s">
        <v>270</v>
      </c>
      <c r="C38" s="61" t="s">
        <v>271</v>
      </c>
      <c r="D38" s="95" t="s">
        <v>380</v>
      </c>
      <c r="E38" s="95" t="s">
        <v>380</v>
      </c>
      <c r="F38" s="95" t="s">
        <v>380</v>
      </c>
      <c r="G38" s="95" t="s">
        <v>380</v>
      </c>
      <c r="H38" s="95" t="s">
        <v>380</v>
      </c>
      <c r="I38" s="12" t="s">
        <v>272</v>
      </c>
    </row>
    <row r="39" spans="2:9" ht="18" customHeight="1">
      <c r="B39" s="61" t="s">
        <v>273</v>
      </c>
      <c r="C39" s="61" t="s">
        <v>207</v>
      </c>
      <c r="D39" s="95" t="s">
        <v>380</v>
      </c>
      <c r="E39" s="95" t="s">
        <v>380</v>
      </c>
      <c r="F39" s="95" t="s">
        <v>380</v>
      </c>
      <c r="G39" s="95" t="s">
        <v>380</v>
      </c>
      <c r="H39" s="95" t="s">
        <v>380</v>
      </c>
      <c r="I39" s="12" t="s">
        <v>208</v>
      </c>
    </row>
    <row r="40" spans="2:9" ht="18" customHeight="1">
      <c r="B40" s="61" t="s">
        <v>274</v>
      </c>
      <c r="C40" s="61" t="s">
        <v>275</v>
      </c>
      <c r="D40" s="95" t="s">
        <v>380</v>
      </c>
      <c r="E40" s="95" t="s">
        <v>380</v>
      </c>
      <c r="F40" s="95" t="s">
        <v>380</v>
      </c>
      <c r="G40" s="95" t="s">
        <v>380</v>
      </c>
      <c r="H40" s="95" t="s">
        <v>380</v>
      </c>
      <c r="I40" s="12" t="s">
        <v>276</v>
      </c>
    </row>
    <row r="41" spans="2:9" ht="18" customHeight="1">
      <c r="B41" s="61" t="s">
        <v>277</v>
      </c>
      <c r="C41" s="61" t="s">
        <v>278</v>
      </c>
      <c r="D41" s="95" t="s">
        <v>380</v>
      </c>
      <c r="E41" s="95" t="s">
        <v>380</v>
      </c>
      <c r="F41" s="95" t="s">
        <v>380</v>
      </c>
      <c r="G41" s="95" t="s">
        <v>380</v>
      </c>
      <c r="H41" s="95" t="s">
        <v>380</v>
      </c>
      <c r="I41" s="12" t="s">
        <v>279</v>
      </c>
    </row>
    <row r="42" spans="2:9" ht="18" customHeight="1">
      <c r="B42" s="61" t="s">
        <v>280</v>
      </c>
      <c r="C42" s="61" t="s">
        <v>281</v>
      </c>
      <c r="D42" s="95" t="s">
        <v>380</v>
      </c>
      <c r="E42" s="95" t="s">
        <v>380</v>
      </c>
      <c r="F42" s="95" t="s">
        <v>380</v>
      </c>
      <c r="G42" s="95" t="s">
        <v>380</v>
      </c>
      <c r="H42" s="95" t="s">
        <v>380</v>
      </c>
      <c r="I42" s="12" t="s">
        <v>282</v>
      </c>
    </row>
    <row r="43" spans="2:9" ht="18" customHeight="1">
      <c r="B43" s="61" t="s">
        <v>199</v>
      </c>
      <c r="C43" s="61" t="s">
        <v>198</v>
      </c>
      <c r="D43" s="95">
        <v>0.75</v>
      </c>
      <c r="E43" s="95" t="s">
        <v>380</v>
      </c>
      <c r="F43" s="95">
        <v>0.75</v>
      </c>
      <c r="G43" s="95" t="s">
        <v>380</v>
      </c>
      <c r="H43" s="95" t="s">
        <v>380</v>
      </c>
      <c r="I43" s="12" t="s">
        <v>283</v>
      </c>
    </row>
    <row r="44" spans="2:9" ht="18" customHeight="1">
      <c r="B44" s="61" t="s">
        <v>284</v>
      </c>
      <c r="C44" s="61" t="s">
        <v>285</v>
      </c>
      <c r="D44" s="95" t="s">
        <v>380</v>
      </c>
      <c r="E44" s="95" t="s">
        <v>380</v>
      </c>
      <c r="F44" s="95" t="s">
        <v>380</v>
      </c>
      <c r="G44" s="95" t="s">
        <v>380</v>
      </c>
      <c r="H44" s="95" t="s">
        <v>380</v>
      </c>
      <c r="I44" s="12" t="s">
        <v>286</v>
      </c>
    </row>
    <row r="45" spans="2:9" ht="18" customHeight="1">
      <c r="B45" s="61" t="s">
        <v>287</v>
      </c>
      <c r="C45" s="61" t="s">
        <v>288</v>
      </c>
      <c r="D45" s="95" t="s">
        <v>380</v>
      </c>
      <c r="E45" s="95" t="s">
        <v>380</v>
      </c>
      <c r="F45" s="95" t="s">
        <v>380</v>
      </c>
      <c r="G45" s="95" t="s">
        <v>380</v>
      </c>
      <c r="H45" s="95" t="s">
        <v>380</v>
      </c>
      <c r="I45" s="12" t="s">
        <v>289</v>
      </c>
    </row>
    <row r="46" spans="2:9" ht="18" customHeight="1">
      <c r="B46" s="61" t="s">
        <v>290</v>
      </c>
      <c r="C46" s="61" t="s">
        <v>291</v>
      </c>
      <c r="D46" s="95" t="s">
        <v>380</v>
      </c>
      <c r="E46" s="95" t="s">
        <v>380</v>
      </c>
      <c r="F46" s="95" t="s">
        <v>380</v>
      </c>
      <c r="G46" s="95" t="s">
        <v>380</v>
      </c>
      <c r="H46" s="95" t="s">
        <v>380</v>
      </c>
      <c r="I46" s="12" t="s">
        <v>292</v>
      </c>
    </row>
    <row r="47" spans="2:9" ht="18" customHeight="1">
      <c r="B47" s="61" t="s">
        <v>293</v>
      </c>
      <c r="C47" s="90" t="s">
        <v>294</v>
      </c>
      <c r="D47" s="95" t="s">
        <v>380</v>
      </c>
      <c r="E47" s="95" t="s">
        <v>380</v>
      </c>
      <c r="F47" s="95" t="s">
        <v>380</v>
      </c>
      <c r="G47" s="95" t="s">
        <v>380</v>
      </c>
      <c r="H47" s="95" t="s">
        <v>380</v>
      </c>
      <c r="I47" s="91" t="s">
        <v>295</v>
      </c>
    </row>
    <row r="48" spans="2:9" ht="18" customHeight="1">
      <c r="B48" s="61" t="s">
        <v>296</v>
      </c>
      <c r="C48" s="90" t="s">
        <v>297</v>
      </c>
      <c r="D48" s="95" t="s">
        <v>380</v>
      </c>
      <c r="E48" s="95" t="s">
        <v>380</v>
      </c>
      <c r="F48" s="95" t="s">
        <v>380</v>
      </c>
      <c r="G48" s="95" t="s">
        <v>380</v>
      </c>
      <c r="H48" s="95" t="s">
        <v>380</v>
      </c>
      <c r="I48" s="91" t="s">
        <v>298</v>
      </c>
    </row>
    <row r="49" spans="2:9" ht="18" customHeight="1">
      <c r="B49" s="60" t="s">
        <v>27</v>
      </c>
      <c r="C49" s="87"/>
      <c r="D49" s="88"/>
      <c r="E49" s="88"/>
      <c r="F49" s="88"/>
      <c r="G49" s="88"/>
      <c r="H49" s="88"/>
      <c r="I49" s="89" t="s">
        <v>299</v>
      </c>
    </row>
    <row r="50" spans="2:9" ht="18" customHeight="1">
      <c r="B50" s="61" t="s">
        <v>384</v>
      </c>
      <c r="C50" s="61" t="s">
        <v>32</v>
      </c>
      <c r="D50" s="95">
        <v>14.07</v>
      </c>
      <c r="E50" s="95">
        <v>14.26</v>
      </c>
      <c r="F50" s="95">
        <v>14.7</v>
      </c>
      <c r="G50" s="95">
        <v>14.65</v>
      </c>
      <c r="H50" s="95">
        <v>14.81</v>
      </c>
      <c r="I50" s="12" t="s">
        <v>33</v>
      </c>
    </row>
    <row r="51" spans="2:9" ht="18" customHeight="1">
      <c r="B51" s="61" t="s">
        <v>112</v>
      </c>
      <c r="C51" s="61" t="s">
        <v>113</v>
      </c>
      <c r="D51" s="95">
        <v>3.15</v>
      </c>
      <c r="E51" s="95">
        <v>3.15</v>
      </c>
      <c r="F51" s="95">
        <v>3.15</v>
      </c>
      <c r="G51" s="95">
        <v>3.15</v>
      </c>
      <c r="H51" s="95">
        <v>3.2</v>
      </c>
      <c r="I51" s="12" t="s">
        <v>300</v>
      </c>
    </row>
    <row r="52" spans="2:9" ht="25.5" customHeight="1">
      <c r="B52" s="60" t="s">
        <v>114</v>
      </c>
      <c r="C52" s="87"/>
      <c r="D52" s="88"/>
      <c r="E52" s="88"/>
      <c r="F52" s="88"/>
      <c r="G52" s="88"/>
      <c r="H52" s="88"/>
      <c r="I52" s="89" t="s">
        <v>116</v>
      </c>
    </row>
    <row r="53" spans="2:9" ht="18" customHeight="1">
      <c r="B53" s="61" t="s">
        <v>301</v>
      </c>
      <c r="C53" s="61" t="s">
        <v>162</v>
      </c>
      <c r="D53" s="95">
        <v>0.91</v>
      </c>
      <c r="E53" s="95">
        <v>1.01</v>
      </c>
      <c r="F53" s="95">
        <v>1</v>
      </c>
      <c r="G53" s="95" t="s">
        <v>380</v>
      </c>
      <c r="H53" s="95" t="s">
        <v>380</v>
      </c>
      <c r="I53" s="12" t="s">
        <v>163</v>
      </c>
    </row>
    <row r="54" spans="2:9" ht="18" customHeight="1">
      <c r="B54" s="61" t="s">
        <v>302</v>
      </c>
      <c r="C54" s="61" t="s">
        <v>148</v>
      </c>
      <c r="D54" s="95">
        <v>0.81</v>
      </c>
      <c r="E54" s="95" t="s">
        <v>380</v>
      </c>
      <c r="F54" s="95" t="s">
        <v>380</v>
      </c>
      <c r="G54" s="95" t="s">
        <v>380</v>
      </c>
      <c r="H54" s="95" t="s">
        <v>380</v>
      </c>
      <c r="I54" s="12" t="s">
        <v>149</v>
      </c>
    </row>
    <row r="55" spans="2:9" ht="18" customHeight="1">
      <c r="B55" s="61" t="s">
        <v>303</v>
      </c>
      <c r="C55" s="61" t="s">
        <v>209</v>
      </c>
      <c r="D55" s="95" t="s">
        <v>380</v>
      </c>
      <c r="E55" s="95" t="s">
        <v>380</v>
      </c>
      <c r="F55" s="95">
        <v>0.69</v>
      </c>
      <c r="G55" s="95" t="s">
        <v>380</v>
      </c>
      <c r="H55" s="95" t="s">
        <v>380</v>
      </c>
      <c r="I55" s="12" t="s">
        <v>304</v>
      </c>
    </row>
    <row r="56" spans="2:9" ht="18" customHeight="1">
      <c r="B56" s="61" t="s">
        <v>305</v>
      </c>
      <c r="C56" s="61" t="s">
        <v>206</v>
      </c>
      <c r="D56" s="95">
        <v>0.5</v>
      </c>
      <c r="E56" s="95" t="s">
        <v>380</v>
      </c>
      <c r="F56" s="95">
        <v>0.5</v>
      </c>
      <c r="G56" s="95">
        <v>0.5</v>
      </c>
      <c r="H56" s="95">
        <v>0.5</v>
      </c>
      <c r="I56" s="12" t="s">
        <v>210</v>
      </c>
    </row>
    <row r="57" spans="2:9" ht="18" customHeight="1">
      <c r="B57" s="61" t="s">
        <v>306</v>
      </c>
      <c r="C57" s="61" t="s">
        <v>307</v>
      </c>
      <c r="D57" s="95">
        <v>2.23</v>
      </c>
      <c r="E57" s="95">
        <v>2.67</v>
      </c>
      <c r="F57" s="95">
        <v>2.83</v>
      </c>
      <c r="G57" s="95">
        <v>2.5</v>
      </c>
      <c r="H57" s="95">
        <v>2.5</v>
      </c>
      <c r="I57" s="12" t="s">
        <v>308</v>
      </c>
    </row>
    <row r="58" spans="2:9" ht="26.25" customHeight="1">
      <c r="B58" s="60" t="s">
        <v>164</v>
      </c>
      <c r="C58" s="87"/>
      <c r="D58" s="88"/>
      <c r="E58" s="88"/>
      <c r="F58" s="88"/>
      <c r="G58" s="88"/>
      <c r="H58" s="88"/>
      <c r="I58" s="89" t="s">
        <v>168</v>
      </c>
    </row>
    <row r="59" spans="2:9" ht="18" customHeight="1">
      <c r="B59" s="61" t="s">
        <v>309</v>
      </c>
      <c r="C59" s="61" t="s">
        <v>310</v>
      </c>
      <c r="D59" s="95" t="s">
        <v>233</v>
      </c>
      <c r="E59" s="95" t="s">
        <v>233</v>
      </c>
      <c r="F59" s="95" t="s">
        <v>233</v>
      </c>
      <c r="G59" s="95" t="s">
        <v>233</v>
      </c>
      <c r="H59" s="95" t="s">
        <v>233</v>
      </c>
      <c r="I59" s="12" t="s">
        <v>311</v>
      </c>
    </row>
    <row r="60" spans="2:9" ht="18" customHeight="1">
      <c r="B60" s="61" t="s">
        <v>312</v>
      </c>
      <c r="C60" s="61" t="s">
        <v>313</v>
      </c>
      <c r="D60" s="95" t="s">
        <v>233</v>
      </c>
      <c r="E60" s="95" t="s">
        <v>233</v>
      </c>
      <c r="F60" s="95" t="s">
        <v>233</v>
      </c>
      <c r="G60" s="95" t="s">
        <v>233</v>
      </c>
      <c r="H60" s="95" t="s">
        <v>233</v>
      </c>
      <c r="I60" s="12" t="s">
        <v>314</v>
      </c>
    </row>
    <row r="61" spans="2:9" ht="18" customHeight="1">
      <c r="B61" s="61" t="s">
        <v>315</v>
      </c>
      <c r="C61" s="61" t="s">
        <v>316</v>
      </c>
      <c r="D61" s="95" t="s">
        <v>233</v>
      </c>
      <c r="E61" s="95" t="s">
        <v>233</v>
      </c>
      <c r="F61" s="95" t="s">
        <v>233</v>
      </c>
      <c r="G61" s="95" t="s">
        <v>233</v>
      </c>
      <c r="H61" s="95" t="s">
        <v>233</v>
      </c>
      <c r="I61" s="92" t="s">
        <v>317</v>
      </c>
    </row>
    <row r="62" spans="2:9" ht="18" customHeight="1">
      <c r="B62" s="61" t="s">
        <v>165</v>
      </c>
      <c r="C62" s="61" t="s">
        <v>166</v>
      </c>
      <c r="D62" s="95" t="s">
        <v>380</v>
      </c>
      <c r="E62" s="95" t="s">
        <v>380</v>
      </c>
      <c r="F62" s="95" t="s">
        <v>380</v>
      </c>
      <c r="G62" s="95" t="s">
        <v>380</v>
      </c>
      <c r="H62" s="95" t="s">
        <v>380</v>
      </c>
      <c r="I62" s="12" t="s">
        <v>167</v>
      </c>
    </row>
    <row r="63" spans="2:9" ht="18" customHeight="1">
      <c r="B63" s="61" t="s">
        <v>318</v>
      </c>
      <c r="C63" s="61" t="s">
        <v>319</v>
      </c>
      <c r="D63" s="95" t="s">
        <v>233</v>
      </c>
      <c r="E63" s="95" t="s">
        <v>233</v>
      </c>
      <c r="F63" s="95" t="s">
        <v>233</v>
      </c>
      <c r="G63" s="95" t="s">
        <v>233</v>
      </c>
      <c r="H63" s="95" t="s">
        <v>233</v>
      </c>
      <c r="I63" s="12" t="s">
        <v>320</v>
      </c>
    </row>
    <row r="64" spans="2:9" ht="18.75" customHeight="1">
      <c r="B64" s="61" t="s">
        <v>321</v>
      </c>
      <c r="C64" s="61" t="s">
        <v>322</v>
      </c>
      <c r="D64" s="95" t="s">
        <v>233</v>
      </c>
      <c r="E64" s="95" t="s">
        <v>233</v>
      </c>
      <c r="F64" s="95" t="s">
        <v>233</v>
      </c>
      <c r="G64" s="95" t="s">
        <v>233</v>
      </c>
      <c r="H64" s="95" t="s">
        <v>233</v>
      </c>
      <c r="I64" s="12" t="s">
        <v>323</v>
      </c>
    </row>
    <row r="65" spans="2:9" ht="19.5" customHeight="1">
      <c r="B65" s="141" t="s">
        <v>424</v>
      </c>
      <c r="C65" s="142"/>
      <c r="D65" s="142"/>
      <c r="E65" s="142"/>
      <c r="F65" s="142"/>
      <c r="G65" s="142"/>
      <c r="H65" s="142"/>
      <c r="I65" s="143"/>
    </row>
    <row r="66" spans="2:9" ht="21" customHeight="1">
      <c r="B66" s="144" t="s">
        <v>475</v>
      </c>
      <c r="C66" s="145"/>
      <c r="D66" s="145"/>
      <c r="E66" s="145"/>
      <c r="F66" s="145"/>
      <c r="G66" s="145"/>
      <c r="H66" s="145"/>
      <c r="I66" s="146"/>
    </row>
    <row r="67" spans="2:9" ht="21" customHeight="1">
      <c r="B67" s="147" t="s">
        <v>225</v>
      </c>
      <c r="C67" s="148" t="s">
        <v>119</v>
      </c>
      <c r="D67" s="149">
        <v>46047</v>
      </c>
      <c r="E67" s="149">
        <v>46048</v>
      </c>
      <c r="F67" s="149">
        <v>46049</v>
      </c>
      <c r="G67" s="149">
        <v>46050</v>
      </c>
      <c r="H67" s="149">
        <v>46051</v>
      </c>
      <c r="I67" s="147" t="s">
        <v>226</v>
      </c>
    </row>
    <row r="68" spans="2:9" ht="12" customHeight="1">
      <c r="B68" s="147"/>
      <c r="C68" s="148"/>
      <c r="D68" s="149"/>
      <c r="E68" s="149"/>
      <c r="F68" s="149"/>
      <c r="G68" s="149"/>
      <c r="H68" s="149"/>
      <c r="I68" s="147"/>
    </row>
    <row r="69" spans="2:9" ht="21.75" customHeight="1">
      <c r="B69" s="60" t="s">
        <v>324</v>
      </c>
      <c r="C69" s="87"/>
      <c r="D69" s="88"/>
      <c r="E69" s="88"/>
      <c r="F69" s="88"/>
      <c r="G69" s="88"/>
      <c r="H69" s="88"/>
      <c r="I69" s="89" t="s">
        <v>379</v>
      </c>
    </row>
    <row r="70" spans="2:9" ht="20.100000000000001" customHeight="1">
      <c r="B70" s="61" t="s">
        <v>325</v>
      </c>
      <c r="C70" s="61" t="s">
        <v>143</v>
      </c>
      <c r="D70" s="95">
        <v>4.1500000000000004</v>
      </c>
      <c r="E70" s="95">
        <v>4.0999999999999996</v>
      </c>
      <c r="F70" s="95">
        <v>4</v>
      </c>
      <c r="G70" s="95">
        <v>4.25</v>
      </c>
      <c r="H70" s="95">
        <v>4.24</v>
      </c>
      <c r="I70" s="12" t="s">
        <v>144</v>
      </c>
    </row>
    <row r="71" spans="2:9" ht="20.100000000000001" customHeight="1">
      <c r="B71" s="61" t="s">
        <v>67</v>
      </c>
      <c r="C71" s="61" t="s">
        <v>68</v>
      </c>
      <c r="D71" s="95">
        <v>3.3</v>
      </c>
      <c r="E71" s="95">
        <v>3.28</v>
      </c>
      <c r="F71" s="95" t="s">
        <v>380</v>
      </c>
      <c r="G71" s="95">
        <v>3.19</v>
      </c>
      <c r="H71" s="95">
        <v>3.2</v>
      </c>
      <c r="I71" s="12" t="s">
        <v>69</v>
      </c>
    </row>
    <row r="72" spans="2:9" ht="20.100000000000001" customHeight="1">
      <c r="B72" s="61" t="s">
        <v>326</v>
      </c>
      <c r="C72" s="61" t="s">
        <v>177</v>
      </c>
      <c r="D72" s="95" t="s">
        <v>380</v>
      </c>
      <c r="E72" s="95"/>
      <c r="F72" s="95" t="s">
        <v>380</v>
      </c>
      <c r="G72" s="95" t="s">
        <v>380</v>
      </c>
      <c r="H72" s="95" t="s">
        <v>380</v>
      </c>
      <c r="I72" s="12" t="s">
        <v>179</v>
      </c>
    </row>
    <row r="73" spans="2:9" ht="20.100000000000001" customHeight="1">
      <c r="B73" s="61" t="s">
        <v>327</v>
      </c>
      <c r="C73" s="61" t="s">
        <v>328</v>
      </c>
      <c r="D73" s="95" t="s">
        <v>233</v>
      </c>
      <c r="E73" s="95" t="s">
        <v>233</v>
      </c>
      <c r="F73" s="95" t="s">
        <v>233</v>
      </c>
      <c r="G73" s="95" t="s">
        <v>233</v>
      </c>
      <c r="H73" s="95" t="s">
        <v>233</v>
      </c>
      <c r="I73" s="12" t="s">
        <v>329</v>
      </c>
    </row>
    <row r="74" spans="2:9" ht="20.100000000000001" customHeight="1">
      <c r="B74" s="61" t="s">
        <v>70</v>
      </c>
      <c r="C74" s="61" t="s">
        <v>71</v>
      </c>
      <c r="D74" s="95">
        <v>22.45</v>
      </c>
      <c r="E74" s="95">
        <v>21.5</v>
      </c>
      <c r="F74" s="95">
        <v>22.5</v>
      </c>
      <c r="G74" s="95">
        <v>22.05</v>
      </c>
      <c r="H74" s="95">
        <v>22.2</v>
      </c>
      <c r="I74" s="12" t="s">
        <v>72</v>
      </c>
    </row>
    <row r="75" spans="2:9" ht="20.100000000000001" customHeight="1">
      <c r="B75" s="61" t="s">
        <v>330</v>
      </c>
      <c r="C75" s="61" t="s">
        <v>178</v>
      </c>
      <c r="D75" s="95">
        <v>1.69</v>
      </c>
      <c r="E75" s="95" t="s">
        <v>380</v>
      </c>
      <c r="F75" s="95">
        <v>1.68</v>
      </c>
      <c r="G75" s="95">
        <v>1.61</v>
      </c>
      <c r="H75" s="95">
        <v>1.61</v>
      </c>
      <c r="I75" s="12" t="s">
        <v>180</v>
      </c>
    </row>
    <row r="76" spans="2:9" ht="20.100000000000001" customHeight="1">
      <c r="B76" s="61" t="s">
        <v>331</v>
      </c>
      <c r="C76" s="61" t="s">
        <v>214</v>
      </c>
      <c r="D76" s="95" t="s">
        <v>380</v>
      </c>
      <c r="E76" s="95" t="s">
        <v>380</v>
      </c>
      <c r="F76" s="95">
        <v>0.95</v>
      </c>
      <c r="G76" s="95">
        <v>0.91</v>
      </c>
      <c r="H76" s="95">
        <v>0.91</v>
      </c>
      <c r="I76" s="12" t="s">
        <v>215</v>
      </c>
    </row>
    <row r="77" spans="2:9" ht="20.100000000000001" customHeight="1">
      <c r="B77" s="61" t="s">
        <v>332</v>
      </c>
      <c r="C77" s="61" t="s">
        <v>201</v>
      </c>
      <c r="D77" s="95">
        <v>2.2999999999999998</v>
      </c>
      <c r="E77" s="95">
        <v>2.2999999999999998</v>
      </c>
      <c r="F77" s="95" t="s">
        <v>380</v>
      </c>
      <c r="G77" s="95" t="s">
        <v>380</v>
      </c>
      <c r="H77" s="95" t="s">
        <v>380</v>
      </c>
      <c r="I77" s="12" t="s">
        <v>202</v>
      </c>
    </row>
    <row r="78" spans="2:9" ht="20.100000000000001" customHeight="1">
      <c r="B78" s="61" t="s">
        <v>212</v>
      </c>
      <c r="C78" s="61" t="s">
        <v>211</v>
      </c>
      <c r="D78" s="95" t="s">
        <v>380</v>
      </c>
      <c r="E78" s="95">
        <v>7.39</v>
      </c>
      <c r="F78" s="95" t="s">
        <v>380</v>
      </c>
      <c r="G78" s="95" t="s">
        <v>380</v>
      </c>
      <c r="H78" s="95" t="s">
        <v>380</v>
      </c>
      <c r="I78" s="92" t="s">
        <v>217</v>
      </c>
    </row>
    <row r="79" spans="2:9" ht="20.100000000000001" customHeight="1">
      <c r="B79" s="61" t="s">
        <v>117</v>
      </c>
      <c r="C79" s="61" t="s">
        <v>118</v>
      </c>
      <c r="D79" s="95" t="s">
        <v>380</v>
      </c>
      <c r="E79" s="95" t="s">
        <v>380</v>
      </c>
      <c r="F79" s="95">
        <v>0.7</v>
      </c>
      <c r="G79" s="95" t="s">
        <v>380</v>
      </c>
      <c r="H79" s="95" t="s">
        <v>380</v>
      </c>
      <c r="I79" s="92" t="s">
        <v>333</v>
      </c>
    </row>
    <row r="80" spans="2:9" ht="20.100000000000001" customHeight="1">
      <c r="B80" s="61" t="s">
        <v>334</v>
      </c>
      <c r="C80" s="90" t="s">
        <v>335</v>
      </c>
      <c r="D80" s="95" t="s">
        <v>380</v>
      </c>
      <c r="E80" s="95" t="s">
        <v>380</v>
      </c>
      <c r="F80" s="95" t="s">
        <v>380</v>
      </c>
      <c r="G80" s="95" t="s">
        <v>380</v>
      </c>
      <c r="H80" s="95" t="s">
        <v>380</v>
      </c>
      <c r="I80" s="93" t="s">
        <v>336</v>
      </c>
    </row>
    <row r="81" spans="2:9" ht="20.100000000000001" customHeight="1">
      <c r="B81" s="60" t="s">
        <v>76</v>
      </c>
      <c r="C81" s="87"/>
      <c r="D81" s="88"/>
      <c r="E81" s="88"/>
      <c r="F81" s="88"/>
      <c r="G81" s="88"/>
      <c r="H81" s="88"/>
      <c r="I81" s="89" t="s">
        <v>30</v>
      </c>
    </row>
    <row r="82" spans="2:9" ht="20.100000000000001" customHeight="1">
      <c r="B82" s="61" t="s">
        <v>56</v>
      </c>
      <c r="C82" s="61" t="s">
        <v>57</v>
      </c>
      <c r="D82" s="95">
        <v>2.13</v>
      </c>
      <c r="E82" s="95">
        <v>2.14</v>
      </c>
      <c r="F82" s="95">
        <v>2.13</v>
      </c>
      <c r="G82" s="95">
        <v>2.12</v>
      </c>
      <c r="H82" s="95">
        <v>2.15</v>
      </c>
      <c r="I82" s="12" t="s">
        <v>58</v>
      </c>
    </row>
    <row r="83" spans="2:9" ht="20.100000000000001" customHeight="1">
      <c r="B83" s="61" t="s">
        <v>156</v>
      </c>
      <c r="C83" s="61" t="s">
        <v>155</v>
      </c>
      <c r="D83" s="95">
        <v>5.5</v>
      </c>
      <c r="E83" s="95">
        <v>5.5</v>
      </c>
      <c r="F83" s="95">
        <v>5.5</v>
      </c>
      <c r="G83" s="95">
        <v>5.4</v>
      </c>
      <c r="H83" s="95">
        <v>5.35</v>
      </c>
      <c r="I83" s="12" t="s">
        <v>157</v>
      </c>
    </row>
    <row r="84" spans="2:9" ht="20.100000000000001" customHeight="1">
      <c r="B84" s="61" t="s">
        <v>186</v>
      </c>
      <c r="C84" s="61" t="s">
        <v>184</v>
      </c>
      <c r="D84" s="95" t="s">
        <v>380</v>
      </c>
      <c r="E84" s="95">
        <v>17.2</v>
      </c>
      <c r="F84" s="95">
        <v>17.2</v>
      </c>
      <c r="G84" s="95" t="s">
        <v>380</v>
      </c>
      <c r="H84" s="95">
        <v>17.25</v>
      </c>
      <c r="I84" s="12" t="s">
        <v>195</v>
      </c>
    </row>
    <row r="85" spans="2:9" ht="20.100000000000001" customHeight="1">
      <c r="B85" s="61" t="s">
        <v>337</v>
      </c>
      <c r="C85" s="61" t="s">
        <v>338</v>
      </c>
      <c r="D85" s="95" t="s">
        <v>380</v>
      </c>
      <c r="E85" s="95" t="s">
        <v>380</v>
      </c>
      <c r="F85" s="95" t="s">
        <v>380</v>
      </c>
      <c r="G85" s="95">
        <v>3.3</v>
      </c>
      <c r="H85" s="95" t="s">
        <v>380</v>
      </c>
      <c r="I85" s="12" t="s">
        <v>339</v>
      </c>
    </row>
    <row r="86" spans="2:9" ht="20.100000000000001" customHeight="1">
      <c r="B86" s="61" t="s">
        <v>59</v>
      </c>
      <c r="C86" s="61" t="s">
        <v>34</v>
      </c>
      <c r="D86" s="95">
        <v>5.75</v>
      </c>
      <c r="E86" s="95">
        <v>5.78</v>
      </c>
      <c r="F86" s="95">
        <v>5.87</v>
      </c>
      <c r="G86" s="95">
        <v>5.84</v>
      </c>
      <c r="H86" s="95">
        <v>5.83</v>
      </c>
      <c r="I86" s="12" t="s">
        <v>35</v>
      </c>
    </row>
    <row r="87" spans="2:9" ht="20.100000000000001" customHeight="1">
      <c r="B87" s="61" t="s">
        <v>60</v>
      </c>
      <c r="C87" s="61" t="s">
        <v>41</v>
      </c>
      <c r="D87" s="95">
        <v>2.9</v>
      </c>
      <c r="E87" s="95">
        <v>2.9</v>
      </c>
      <c r="F87" s="95">
        <v>2.85</v>
      </c>
      <c r="G87" s="95">
        <v>2.8</v>
      </c>
      <c r="H87" s="95">
        <v>2.75</v>
      </c>
      <c r="I87" s="12" t="s">
        <v>61</v>
      </c>
    </row>
    <row r="88" spans="2:9" ht="20.100000000000001" customHeight="1">
      <c r="B88" s="61" t="s">
        <v>340</v>
      </c>
      <c r="C88" s="61" t="s">
        <v>77</v>
      </c>
      <c r="D88" s="95" t="s">
        <v>380</v>
      </c>
      <c r="E88" s="95">
        <v>1.7</v>
      </c>
      <c r="F88" s="95">
        <v>1.7</v>
      </c>
      <c r="G88" s="95" t="s">
        <v>380</v>
      </c>
      <c r="H88" s="95">
        <v>1.73</v>
      </c>
      <c r="I88" s="12" t="s">
        <v>78</v>
      </c>
    </row>
    <row r="89" spans="2:9" ht="20.100000000000001" customHeight="1">
      <c r="B89" s="61" t="s">
        <v>341</v>
      </c>
      <c r="C89" s="61" t="s">
        <v>342</v>
      </c>
      <c r="D89" s="95">
        <v>1.39</v>
      </c>
      <c r="E89" s="95">
        <v>1.39</v>
      </c>
      <c r="F89" s="95">
        <v>1.42</v>
      </c>
      <c r="G89" s="95">
        <v>1.43</v>
      </c>
      <c r="H89" s="95">
        <v>1.42</v>
      </c>
      <c r="I89" s="12" t="s">
        <v>343</v>
      </c>
    </row>
    <row r="90" spans="2:9" ht="20.100000000000001" customHeight="1">
      <c r="B90" s="61" t="s">
        <v>344</v>
      </c>
      <c r="C90" s="61" t="s">
        <v>145</v>
      </c>
      <c r="D90" s="95">
        <v>2</v>
      </c>
      <c r="E90" s="95">
        <v>1.93</v>
      </c>
      <c r="F90" s="95">
        <v>2.02</v>
      </c>
      <c r="G90" s="95">
        <v>2</v>
      </c>
      <c r="H90" s="95">
        <v>1.95</v>
      </c>
      <c r="I90" s="12" t="s">
        <v>146</v>
      </c>
    </row>
    <row r="91" spans="2:9" ht="20.100000000000001" customHeight="1">
      <c r="B91" s="61" t="s">
        <v>103</v>
      </c>
      <c r="C91" s="61" t="s">
        <v>79</v>
      </c>
      <c r="D91" s="95">
        <v>2.19</v>
      </c>
      <c r="E91" s="95">
        <v>2.25</v>
      </c>
      <c r="F91" s="95">
        <v>2.2999999999999998</v>
      </c>
      <c r="G91" s="95">
        <v>2.27</v>
      </c>
      <c r="H91" s="95">
        <v>2.27</v>
      </c>
      <c r="I91" s="12" t="s">
        <v>80</v>
      </c>
    </row>
    <row r="92" spans="2:9" ht="20.100000000000001" customHeight="1">
      <c r="B92" s="61" t="s">
        <v>62</v>
      </c>
      <c r="C92" s="61" t="s">
        <v>46</v>
      </c>
      <c r="D92" s="95" t="s">
        <v>380</v>
      </c>
      <c r="E92" s="95">
        <v>2.4</v>
      </c>
      <c r="F92" s="95">
        <v>2.4</v>
      </c>
      <c r="G92" s="95" t="s">
        <v>380</v>
      </c>
      <c r="H92" s="95">
        <v>2.4</v>
      </c>
      <c r="I92" s="12" t="s">
        <v>44</v>
      </c>
    </row>
    <row r="93" spans="2:9" ht="20.100000000000001" customHeight="1">
      <c r="B93" s="61" t="s">
        <v>81</v>
      </c>
      <c r="C93" s="61" t="s">
        <v>82</v>
      </c>
      <c r="D93" s="95">
        <v>2.98</v>
      </c>
      <c r="E93" s="95">
        <v>2.9</v>
      </c>
      <c r="F93" s="95">
        <v>2.92</v>
      </c>
      <c r="G93" s="95">
        <v>2.9</v>
      </c>
      <c r="H93" s="95">
        <v>2.9</v>
      </c>
      <c r="I93" s="12" t="s">
        <v>83</v>
      </c>
    </row>
    <row r="94" spans="2:9" ht="20.100000000000001" customHeight="1">
      <c r="B94" s="61" t="s">
        <v>127</v>
      </c>
      <c r="C94" s="61" t="s">
        <v>126</v>
      </c>
      <c r="D94" s="95" t="s">
        <v>380</v>
      </c>
      <c r="E94" s="95">
        <v>5.52</v>
      </c>
      <c r="F94" s="95">
        <v>5.52</v>
      </c>
      <c r="G94" s="95" t="s">
        <v>380</v>
      </c>
      <c r="H94" s="95" t="s">
        <v>380</v>
      </c>
      <c r="I94" s="12" t="s">
        <v>129</v>
      </c>
    </row>
    <row r="95" spans="2:9" ht="20.100000000000001" customHeight="1">
      <c r="B95" s="61" t="s">
        <v>187</v>
      </c>
      <c r="C95" s="61" t="s">
        <v>185</v>
      </c>
      <c r="D95" s="95">
        <v>1.33</v>
      </c>
      <c r="E95" s="95">
        <v>1.32</v>
      </c>
      <c r="F95" s="95">
        <v>1.32</v>
      </c>
      <c r="G95" s="95">
        <v>1.32</v>
      </c>
      <c r="H95" s="95">
        <v>1.32</v>
      </c>
      <c r="I95" s="12" t="s">
        <v>194</v>
      </c>
    </row>
    <row r="96" spans="2:9" ht="20.100000000000001" customHeight="1">
      <c r="B96" s="61" t="s">
        <v>345</v>
      </c>
      <c r="C96" s="61" t="s">
        <v>154</v>
      </c>
      <c r="D96" s="95" t="s">
        <v>380</v>
      </c>
      <c r="E96" s="95">
        <v>1.85</v>
      </c>
      <c r="F96" s="95" t="s">
        <v>380</v>
      </c>
      <c r="G96" s="95" t="s">
        <v>380</v>
      </c>
      <c r="H96" s="95" t="s">
        <v>380</v>
      </c>
      <c r="I96" s="12" t="s">
        <v>158</v>
      </c>
    </row>
    <row r="97" spans="2:9" ht="20.100000000000001" customHeight="1">
      <c r="B97" s="61" t="s">
        <v>84</v>
      </c>
      <c r="C97" s="61" t="s">
        <v>85</v>
      </c>
      <c r="D97" s="95">
        <v>2.23</v>
      </c>
      <c r="E97" s="95">
        <v>2.1800000000000002</v>
      </c>
      <c r="F97" s="95" t="s">
        <v>380</v>
      </c>
      <c r="G97" s="95">
        <v>2.1800000000000002</v>
      </c>
      <c r="H97" s="95" t="s">
        <v>380</v>
      </c>
      <c r="I97" s="12" t="s">
        <v>86</v>
      </c>
    </row>
    <row r="98" spans="2:9" ht="20.100000000000001" customHeight="1">
      <c r="B98" s="61" t="s">
        <v>87</v>
      </c>
      <c r="C98" s="61" t="s">
        <v>88</v>
      </c>
      <c r="D98" s="95" t="s">
        <v>233</v>
      </c>
      <c r="E98" s="95" t="s">
        <v>233</v>
      </c>
      <c r="F98" s="95" t="s">
        <v>233</v>
      </c>
      <c r="G98" s="95" t="s">
        <v>233</v>
      </c>
      <c r="H98" s="95" t="s">
        <v>233</v>
      </c>
      <c r="I98" s="12" t="s">
        <v>89</v>
      </c>
    </row>
    <row r="99" spans="2:9" ht="20.100000000000001" customHeight="1">
      <c r="B99" s="61" t="s">
        <v>346</v>
      </c>
      <c r="C99" s="61" t="s">
        <v>347</v>
      </c>
      <c r="D99" s="95" t="s">
        <v>380</v>
      </c>
      <c r="E99" s="95" t="s">
        <v>380</v>
      </c>
      <c r="F99" s="95" t="s">
        <v>380</v>
      </c>
      <c r="G99" s="95" t="s">
        <v>380</v>
      </c>
      <c r="H99" s="95" t="s">
        <v>380</v>
      </c>
      <c r="I99" s="12" t="s">
        <v>348</v>
      </c>
    </row>
    <row r="100" spans="2:9" ht="20.100000000000001" customHeight="1">
      <c r="B100" s="61" t="s">
        <v>349</v>
      </c>
      <c r="C100" s="61" t="s">
        <v>191</v>
      </c>
      <c r="D100" s="95">
        <v>1.38</v>
      </c>
      <c r="E100" s="95">
        <v>1.44</v>
      </c>
      <c r="F100" s="95">
        <v>1.51</v>
      </c>
      <c r="G100" s="95">
        <v>1.58</v>
      </c>
      <c r="H100" s="95">
        <v>1.65</v>
      </c>
      <c r="I100" s="12" t="s">
        <v>192</v>
      </c>
    </row>
    <row r="101" spans="2:9" ht="20.100000000000001" customHeight="1">
      <c r="B101" s="61" t="s">
        <v>350</v>
      </c>
      <c r="C101" s="61" t="s">
        <v>131</v>
      </c>
      <c r="D101" s="95" t="s">
        <v>380</v>
      </c>
      <c r="E101" s="95" t="s">
        <v>380</v>
      </c>
      <c r="F101" s="95">
        <v>1.3</v>
      </c>
      <c r="G101" s="95" t="s">
        <v>380</v>
      </c>
      <c r="H101" s="95" t="s">
        <v>380</v>
      </c>
      <c r="I101" s="94" t="s">
        <v>132</v>
      </c>
    </row>
    <row r="102" spans="2:9" ht="20.100000000000001" customHeight="1">
      <c r="B102" s="60" t="s">
        <v>351</v>
      </c>
      <c r="C102" s="87"/>
      <c r="D102" s="88"/>
      <c r="E102" s="88"/>
      <c r="F102" s="88"/>
      <c r="G102" s="88"/>
      <c r="H102" s="88"/>
      <c r="I102" s="89" t="s">
        <v>63</v>
      </c>
    </row>
    <row r="103" spans="2:9" ht="20.100000000000001" customHeight="1">
      <c r="B103" s="61" t="s">
        <v>101</v>
      </c>
      <c r="C103" s="61" t="s">
        <v>102</v>
      </c>
      <c r="D103" s="95">
        <v>22.05</v>
      </c>
      <c r="E103" s="95">
        <v>22</v>
      </c>
      <c r="F103" s="95">
        <v>21.15</v>
      </c>
      <c r="G103" s="95">
        <v>20.75</v>
      </c>
      <c r="H103" s="95">
        <v>21.1</v>
      </c>
      <c r="I103" s="12" t="s">
        <v>104</v>
      </c>
    </row>
    <row r="104" spans="2:9" ht="20.100000000000001" customHeight="1">
      <c r="B104" s="61" t="s">
        <v>90</v>
      </c>
      <c r="C104" s="61" t="s">
        <v>91</v>
      </c>
      <c r="D104" s="95">
        <v>9.1999999999999993</v>
      </c>
      <c r="E104" s="95">
        <v>9.1999999999999993</v>
      </c>
      <c r="F104" s="95">
        <v>9.1300000000000008</v>
      </c>
      <c r="G104" s="95">
        <v>9.15</v>
      </c>
      <c r="H104" s="95" t="s">
        <v>380</v>
      </c>
      <c r="I104" s="12" t="s">
        <v>92</v>
      </c>
    </row>
    <row r="105" spans="2:9" ht="20.100000000000001" customHeight="1">
      <c r="B105" s="61" t="s">
        <v>174</v>
      </c>
      <c r="C105" s="61" t="s">
        <v>175</v>
      </c>
      <c r="D105" s="95">
        <v>104</v>
      </c>
      <c r="E105" s="95">
        <v>104</v>
      </c>
      <c r="F105" s="95">
        <v>105</v>
      </c>
      <c r="G105" s="95" t="s">
        <v>380</v>
      </c>
      <c r="H105" s="95">
        <v>105</v>
      </c>
      <c r="I105" s="12" t="s">
        <v>176</v>
      </c>
    </row>
    <row r="106" spans="2:9" ht="20.100000000000001" customHeight="1">
      <c r="B106" s="61" t="s">
        <v>109</v>
      </c>
      <c r="C106" s="61" t="s">
        <v>110</v>
      </c>
      <c r="D106" s="95">
        <v>11.5</v>
      </c>
      <c r="E106" s="95">
        <v>11.51</v>
      </c>
      <c r="F106" s="95">
        <v>11.51</v>
      </c>
      <c r="G106" s="95">
        <v>11.5</v>
      </c>
      <c r="H106" s="95">
        <v>11.5</v>
      </c>
      <c r="I106" s="12" t="s">
        <v>111</v>
      </c>
    </row>
    <row r="107" spans="2:9" ht="20.100000000000001" customHeight="1">
      <c r="B107" s="61" t="s">
        <v>378</v>
      </c>
      <c r="C107" s="61" t="s">
        <v>105</v>
      </c>
      <c r="D107" s="95" t="s">
        <v>380</v>
      </c>
      <c r="E107" s="95" t="s">
        <v>380</v>
      </c>
      <c r="F107" s="95">
        <v>9.26</v>
      </c>
      <c r="G107" s="95">
        <v>9.26</v>
      </c>
      <c r="H107" s="95">
        <v>9.26</v>
      </c>
      <c r="I107" s="12" t="s">
        <v>108</v>
      </c>
    </row>
    <row r="108" spans="2:9" ht="19.5" customHeight="1">
      <c r="B108" s="61" t="s">
        <v>352</v>
      </c>
      <c r="C108" s="61" t="s">
        <v>353</v>
      </c>
      <c r="D108" s="95">
        <v>13.02</v>
      </c>
      <c r="E108" s="95">
        <v>13</v>
      </c>
      <c r="F108" s="95">
        <v>13.02</v>
      </c>
      <c r="G108" s="95">
        <v>13.02</v>
      </c>
      <c r="H108" s="95">
        <v>13.05</v>
      </c>
      <c r="I108" s="12" t="s">
        <v>354</v>
      </c>
    </row>
    <row r="109" spans="2:9" ht="20.100000000000001" customHeight="1">
      <c r="B109" s="61" t="s">
        <v>125</v>
      </c>
      <c r="C109" s="61" t="s">
        <v>124</v>
      </c>
      <c r="D109" s="95" t="s">
        <v>380</v>
      </c>
      <c r="E109" s="95">
        <v>44.2</v>
      </c>
      <c r="F109" s="95">
        <v>44</v>
      </c>
      <c r="G109" s="95">
        <v>44</v>
      </c>
      <c r="H109" s="95" t="s">
        <v>380</v>
      </c>
      <c r="I109" s="12" t="s">
        <v>130</v>
      </c>
    </row>
    <row r="110" spans="2:9" ht="20.100000000000001" customHeight="1">
      <c r="B110" s="61" t="s">
        <v>355</v>
      </c>
      <c r="C110" s="61" t="s">
        <v>213</v>
      </c>
      <c r="D110" s="95" t="s">
        <v>380</v>
      </c>
      <c r="E110" s="95" t="s">
        <v>380</v>
      </c>
      <c r="F110" s="95">
        <v>23.6</v>
      </c>
      <c r="G110" s="95" t="s">
        <v>380</v>
      </c>
      <c r="H110" s="95" t="s">
        <v>380</v>
      </c>
      <c r="I110" s="12" t="s">
        <v>216</v>
      </c>
    </row>
    <row r="111" spans="2:9" ht="20.100000000000001" customHeight="1">
      <c r="B111" s="61" t="s">
        <v>356</v>
      </c>
      <c r="C111" s="61" t="s">
        <v>172</v>
      </c>
      <c r="D111" s="95" t="s">
        <v>380</v>
      </c>
      <c r="E111" s="95" t="s">
        <v>380</v>
      </c>
      <c r="F111" s="95">
        <v>33</v>
      </c>
      <c r="G111" s="95">
        <v>33</v>
      </c>
      <c r="H111" s="95">
        <v>33</v>
      </c>
      <c r="I111" s="92" t="s">
        <v>173</v>
      </c>
    </row>
    <row r="112" spans="2:9" ht="20.100000000000001" customHeight="1">
      <c r="B112" s="60" t="s">
        <v>357</v>
      </c>
      <c r="C112" s="87"/>
      <c r="D112" s="88"/>
      <c r="E112" s="88"/>
      <c r="F112" s="88"/>
      <c r="G112" s="88"/>
      <c r="H112" s="88"/>
      <c r="I112" s="89" t="s">
        <v>29</v>
      </c>
    </row>
    <row r="113" spans="2:9" ht="20.100000000000001" customHeight="1">
      <c r="B113" s="61" t="s">
        <v>358</v>
      </c>
      <c r="C113" s="61" t="s">
        <v>218</v>
      </c>
      <c r="D113" s="95" t="s">
        <v>380</v>
      </c>
      <c r="E113" s="95">
        <v>0.4</v>
      </c>
      <c r="F113" s="95">
        <v>0.4</v>
      </c>
      <c r="G113" s="95" t="s">
        <v>380</v>
      </c>
      <c r="H113" s="95" t="s">
        <v>380</v>
      </c>
      <c r="I113" s="12" t="s">
        <v>219</v>
      </c>
    </row>
    <row r="114" spans="2:9" ht="20.100000000000001" customHeight="1">
      <c r="B114" s="61" t="s">
        <v>221</v>
      </c>
      <c r="C114" s="61" t="s">
        <v>222</v>
      </c>
      <c r="D114" s="95" t="s">
        <v>380</v>
      </c>
      <c r="E114" s="95" t="s">
        <v>380</v>
      </c>
      <c r="F114" s="95">
        <v>3.07</v>
      </c>
      <c r="G114" s="95" t="s">
        <v>380</v>
      </c>
      <c r="H114" s="95" t="s">
        <v>380</v>
      </c>
      <c r="I114" s="12" t="s">
        <v>224</v>
      </c>
    </row>
    <row r="115" spans="2:9" ht="20.100000000000001" customHeight="1">
      <c r="B115" s="61" t="s">
        <v>359</v>
      </c>
      <c r="C115" s="61" t="s">
        <v>204</v>
      </c>
      <c r="D115" s="95" t="s">
        <v>380</v>
      </c>
      <c r="E115" s="95" t="s">
        <v>380</v>
      </c>
      <c r="F115" s="95" t="s">
        <v>380</v>
      </c>
      <c r="G115" s="95" t="s">
        <v>380</v>
      </c>
      <c r="H115" s="95" t="s">
        <v>380</v>
      </c>
      <c r="I115" s="12" t="s">
        <v>205</v>
      </c>
    </row>
    <row r="116" spans="2:9" ht="20.100000000000001" customHeight="1">
      <c r="B116" s="61" t="s">
        <v>360</v>
      </c>
      <c r="C116" s="61" t="s">
        <v>141</v>
      </c>
      <c r="D116" s="95">
        <v>4.9800000000000004</v>
      </c>
      <c r="E116" s="95">
        <v>4.92</v>
      </c>
      <c r="F116" s="95">
        <v>4.9000000000000004</v>
      </c>
      <c r="G116" s="95">
        <v>4.9000000000000004</v>
      </c>
      <c r="H116" s="95">
        <v>4.92</v>
      </c>
      <c r="I116" s="12" t="s">
        <v>142</v>
      </c>
    </row>
    <row r="117" spans="2:9" ht="20.100000000000001" customHeight="1">
      <c r="B117" s="61" t="s">
        <v>361</v>
      </c>
      <c r="C117" s="61" t="s">
        <v>362</v>
      </c>
      <c r="D117" s="95">
        <v>4.75</v>
      </c>
      <c r="E117" s="95">
        <v>4.5999999999999996</v>
      </c>
      <c r="F117" s="95">
        <v>4.5999999999999996</v>
      </c>
      <c r="G117" s="95" t="s">
        <v>380</v>
      </c>
      <c r="H117" s="95">
        <v>4.5</v>
      </c>
      <c r="I117" s="12" t="s">
        <v>363</v>
      </c>
    </row>
    <row r="118" spans="2:9" ht="20.100000000000001" customHeight="1">
      <c r="B118" s="61" t="s">
        <v>364</v>
      </c>
      <c r="C118" s="61" t="s">
        <v>188</v>
      </c>
      <c r="D118" s="95">
        <v>10</v>
      </c>
      <c r="E118" s="95" t="s">
        <v>380</v>
      </c>
      <c r="F118" s="95" t="s">
        <v>380</v>
      </c>
      <c r="G118" s="95" t="s">
        <v>380</v>
      </c>
      <c r="H118" s="95">
        <v>10</v>
      </c>
      <c r="I118" s="12" t="s">
        <v>193</v>
      </c>
    </row>
    <row r="119" spans="2:9" ht="20.100000000000001" customHeight="1">
      <c r="B119" s="61" t="s">
        <v>365</v>
      </c>
      <c r="C119" s="61" t="s">
        <v>366</v>
      </c>
      <c r="D119" s="95">
        <v>7</v>
      </c>
      <c r="E119" s="95">
        <v>6.8</v>
      </c>
      <c r="F119" s="95">
        <v>7.03</v>
      </c>
      <c r="G119" s="95">
        <v>7</v>
      </c>
      <c r="H119" s="95">
        <v>7</v>
      </c>
      <c r="I119" s="12" t="s">
        <v>367</v>
      </c>
    </row>
    <row r="120" spans="2:9" ht="20.100000000000001" customHeight="1">
      <c r="B120" s="61" t="s">
        <v>368</v>
      </c>
      <c r="C120" s="61" t="s">
        <v>369</v>
      </c>
      <c r="D120" s="95" t="s">
        <v>380</v>
      </c>
      <c r="E120" s="95" t="s">
        <v>380</v>
      </c>
      <c r="F120" s="95" t="s">
        <v>380</v>
      </c>
      <c r="G120" s="95" t="s">
        <v>380</v>
      </c>
      <c r="H120" s="95" t="s">
        <v>380</v>
      </c>
      <c r="I120" s="12" t="s">
        <v>370</v>
      </c>
    </row>
  </sheetData>
  <mergeCells count="20">
    <mergeCell ref="B65:I65"/>
    <mergeCell ref="B66:I66"/>
    <mergeCell ref="B67:B68"/>
    <mergeCell ref="C67:C68"/>
    <mergeCell ref="I67:I68"/>
    <mergeCell ref="D67:D68"/>
    <mergeCell ref="G67:G68"/>
    <mergeCell ref="H67:H68"/>
    <mergeCell ref="F67:F68"/>
    <mergeCell ref="E67:E68"/>
    <mergeCell ref="B1:I1"/>
    <mergeCell ref="B2:I2"/>
    <mergeCell ref="B3:B4"/>
    <mergeCell ref="C3:C4"/>
    <mergeCell ref="D3:D4"/>
    <mergeCell ref="I3:I4"/>
    <mergeCell ref="G3:G4"/>
    <mergeCell ref="H3:H4"/>
    <mergeCell ref="F3:F4"/>
    <mergeCell ref="E3:E4"/>
  </mergeCells>
  <phoneticPr fontId="84" type="noConversion"/>
  <pageMargins left="0.75" right="0.75" top="1" bottom="1.25" header="0.31496062992126" footer="0.31496062992126"/>
  <pageSetup paperSize="9" scale="6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0"/>
  <sheetViews>
    <sheetView rightToLeft="1" zoomScale="115" zoomScaleNormal="115" workbookViewId="0">
      <selection activeCell="R7" sqref="R7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54" t="s">
        <v>430</v>
      </c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</row>
    <row r="2" spans="1:14" ht="28.5" customHeight="1">
      <c r="A2" s="28" t="s">
        <v>5</v>
      </c>
      <c r="B2" s="158" t="s">
        <v>431</v>
      </c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20.100000000000001" customHeight="1">
      <c r="A4" s="36" t="s">
        <v>12</v>
      </c>
      <c r="B4" s="127" t="s">
        <v>3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</row>
    <row r="5" spans="1:14" ht="20.100000000000001" customHeight="1">
      <c r="A5" s="37" t="s">
        <v>374</v>
      </c>
      <c r="B5" s="38" t="s">
        <v>169</v>
      </c>
      <c r="C5" s="39">
        <v>0.65</v>
      </c>
      <c r="D5" s="40">
        <v>0.68</v>
      </c>
      <c r="E5" s="40">
        <v>0.64</v>
      </c>
      <c r="F5" s="41">
        <v>0.65</v>
      </c>
      <c r="G5" s="41">
        <v>0.67</v>
      </c>
      <c r="H5" s="41">
        <v>0.65</v>
      </c>
      <c r="I5" s="42">
        <v>3.0769230769230882</v>
      </c>
      <c r="J5" s="43">
        <v>32</v>
      </c>
      <c r="K5" s="43">
        <v>11260764</v>
      </c>
      <c r="L5" s="43">
        <v>7369901.7699999996</v>
      </c>
      <c r="M5" s="44">
        <v>4</v>
      </c>
      <c r="N5" s="45" t="s">
        <v>170</v>
      </c>
    </row>
    <row r="6" spans="1:14" ht="20.100000000000001" customHeight="1">
      <c r="A6" s="37" t="s">
        <v>395</v>
      </c>
      <c r="B6" s="38" t="s">
        <v>36</v>
      </c>
      <c r="C6" s="39">
        <v>3.27</v>
      </c>
      <c r="D6" s="40">
        <v>3.29</v>
      </c>
      <c r="E6" s="40">
        <v>3.05</v>
      </c>
      <c r="F6" s="41">
        <v>3.19</v>
      </c>
      <c r="G6" s="41">
        <v>3.13</v>
      </c>
      <c r="H6" s="41">
        <v>3.27</v>
      </c>
      <c r="I6" s="42">
        <v>-4.2813455657492394</v>
      </c>
      <c r="J6" s="43">
        <v>530</v>
      </c>
      <c r="K6" s="43">
        <v>330148651</v>
      </c>
      <c r="L6" s="43">
        <v>1051624383.45</v>
      </c>
      <c r="M6" s="44">
        <v>5</v>
      </c>
      <c r="N6" s="45" t="s">
        <v>48</v>
      </c>
    </row>
    <row r="7" spans="1:14" ht="20.100000000000001" customHeight="1">
      <c r="A7" s="37" t="s">
        <v>98</v>
      </c>
      <c r="B7" s="38" t="s">
        <v>99</v>
      </c>
      <c r="C7" s="39">
        <v>1.03</v>
      </c>
      <c r="D7" s="40">
        <v>1.0900000000000001</v>
      </c>
      <c r="E7" s="40">
        <v>1.01</v>
      </c>
      <c r="F7" s="41">
        <v>1.04</v>
      </c>
      <c r="G7" s="41">
        <v>1.01</v>
      </c>
      <c r="H7" s="41">
        <v>1.03</v>
      </c>
      <c r="I7" s="42">
        <v>-1.9417475728155331</v>
      </c>
      <c r="J7" s="43">
        <v>170</v>
      </c>
      <c r="K7" s="43">
        <v>87427740</v>
      </c>
      <c r="L7" s="43">
        <v>91044317.909999982</v>
      </c>
      <c r="M7" s="44">
        <v>5</v>
      </c>
      <c r="N7" s="45" t="s">
        <v>100</v>
      </c>
    </row>
    <row r="8" spans="1:14" ht="20.100000000000001" customHeight="1">
      <c r="A8" s="37" t="s">
        <v>386</v>
      </c>
      <c r="B8" s="38" t="s">
        <v>45</v>
      </c>
      <c r="C8" s="39">
        <v>0.06</v>
      </c>
      <c r="D8" s="40">
        <v>0.06</v>
      </c>
      <c r="E8" s="40">
        <v>0.06</v>
      </c>
      <c r="F8" s="41">
        <v>0.06</v>
      </c>
      <c r="G8" s="41">
        <v>0.06</v>
      </c>
      <c r="H8" s="41">
        <v>0.06</v>
      </c>
      <c r="I8" s="42">
        <v>0</v>
      </c>
      <c r="J8" s="43">
        <v>26</v>
      </c>
      <c r="K8" s="43">
        <v>50754043</v>
      </c>
      <c r="L8" s="43">
        <v>3045242.58</v>
      </c>
      <c r="M8" s="44">
        <v>5</v>
      </c>
      <c r="N8" s="45" t="s">
        <v>66</v>
      </c>
    </row>
    <row r="9" spans="1:14" ht="20.100000000000001" customHeight="1">
      <c r="A9" s="37" t="s">
        <v>404</v>
      </c>
      <c r="B9" s="38" t="s">
        <v>25</v>
      </c>
      <c r="C9" s="39">
        <v>0.24</v>
      </c>
      <c r="D9" s="40">
        <v>0.24</v>
      </c>
      <c r="E9" s="40">
        <v>0.23</v>
      </c>
      <c r="F9" s="41">
        <v>0.23</v>
      </c>
      <c r="G9" s="41">
        <v>0.23</v>
      </c>
      <c r="H9" s="41">
        <v>0.24</v>
      </c>
      <c r="I9" s="42">
        <v>-4.1666666666666625</v>
      </c>
      <c r="J9" s="43">
        <v>32</v>
      </c>
      <c r="K9" s="43">
        <v>44370539</v>
      </c>
      <c r="L9" s="43">
        <v>10225086.609999999</v>
      </c>
      <c r="M9" s="44">
        <v>5</v>
      </c>
      <c r="N9" s="45" t="s">
        <v>26</v>
      </c>
    </row>
    <row r="10" spans="1:14" ht="20.100000000000001" customHeight="1">
      <c r="A10" s="37" t="s">
        <v>50</v>
      </c>
      <c r="B10" s="38" t="s">
        <v>51</v>
      </c>
      <c r="C10" s="39">
        <v>4.66</v>
      </c>
      <c r="D10" s="40">
        <v>4.75</v>
      </c>
      <c r="E10" s="40">
        <v>4.5999999999999996</v>
      </c>
      <c r="F10" s="41">
        <v>4.67</v>
      </c>
      <c r="G10" s="41">
        <v>4.6500000000000004</v>
      </c>
      <c r="H10" s="41">
        <v>4.67</v>
      </c>
      <c r="I10" s="42">
        <v>-0.4282655246252598</v>
      </c>
      <c r="J10" s="43">
        <v>186</v>
      </c>
      <c r="K10" s="43">
        <v>36042820</v>
      </c>
      <c r="L10" s="43">
        <v>168194035.53999999</v>
      </c>
      <c r="M10" s="44">
        <v>5</v>
      </c>
      <c r="N10" s="45" t="s">
        <v>52</v>
      </c>
    </row>
    <row r="11" spans="1:14" ht="20.100000000000001" customHeight="1">
      <c r="A11" s="37" t="s">
        <v>397</v>
      </c>
      <c r="B11" s="38" t="s">
        <v>74</v>
      </c>
      <c r="C11" s="39">
        <v>0.23</v>
      </c>
      <c r="D11" s="40">
        <v>0.23</v>
      </c>
      <c r="E11" s="40">
        <v>0.22</v>
      </c>
      <c r="F11" s="41">
        <v>0.22</v>
      </c>
      <c r="G11" s="41">
        <v>0.22</v>
      </c>
      <c r="H11" s="41">
        <v>0.23</v>
      </c>
      <c r="I11" s="42">
        <v>-4.3478260869565304</v>
      </c>
      <c r="J11" s="43">
        <v>7</v>
      </c>
      <c r="K11" s="43">
        <v>12066746</v>
      </c>
      <c r="L11" s="43">
        <v>2689216.44</v>
      </c>
      <c r="M11" s="44">
        <v>3</v>
      </c>
      <c r="N11" s="45" t="s">
        <v>75</v>
      </c>
    </row>
    <row r="12" spans="1:14" ht="20.100000000000001" customHeight="1">
      <c r="A12" s="37" t="s">
        <v>53</v>
      </c>
      <c r="B12" s="38" t="s">
        <v>42</v>
      </c>
      <c r="C12" s="39">
        <v>0.28000000000000003</v>
      </c>
      <c r="D12" s="40">
        <v>0.28000000000000003</v>
      </c>
      <c r="E12" s="40">
        <v>0.28000000000000003</v>
      </c>
      <c r="F12" s="41">
        <v>0.28000000000000003</v>
      </c>
      <c r="G12" s="41">
        <v>0.28000000000000003</v>
      </c>
      <c r="H12" s="41">
        <v>0.28000000000000003</v>
      </c>
      <c r="I12" s="42">
        <v>0</v>
      </c>
      <c r="J12" s="43">
        <v>77</v>
      </c>
      <c r="K12" s="43">
        <v>383634720</v>
      </c>
      <c r="L12" s="43">
        <v>107417721.59999999</v>
      </c>
      <c r="M12" s="44">
        <v>5</v>
      </c>
      <c r="N12" s="45" t="s">
        <v>43</v>
      </c>
    </row>
    <row r="13" spans="1:14" ht="20.100000000000001" customHeight="1">
      <c r="A13" s="37" t="s">
        <v>405</v>
      </c>
      <c r="B13" s="38" t="s">
        <v>159</v>
      </c>
      <c r="C13" s="39">
        <v>1.3</v>
      </c>
      <c r="D13" s="40">
        <v>1.73</v>
      </c>
      <c r="E13" s="40">
        <v>1.3</v>
      </c>
      <c r="F13" s="41">
        <v>1.51</v>
      </c>
      <c r="G13" s="41">
        <v>1.73</v>
      </c>
      <c r="H13" s="41">
        <v>1.2</v>
      </c>
      <c r="I13" s="42">
        <v>44.166666666666664</v>
      </c>
      <c r="J13" s="43">
        <v>11</v>
      </c>
      <c r="K13" s="43">
        <v>5045606</v>
      </c>
      <c r="L13" s="43">
        <v>7598882.9800000004</v>
      </c>
      <c r="M13" s="44">
        <v>5</v>
      </c>
      <c r="N13" s="45" t="s">
        <v>160</v>
      </c>
    </row>
    <row r="14" spans="1:14" ht="20.100000000000001" customHeight="1">
      <c r="A14" s="37" t="s">
        <v>456</v>
      </c>
      <c r="B14" s="38" t="s">
        <v>123</v>
      </c>
      <c r="C14" s="39">
        <v>0.28999999999999998</v>
      </c>
      <c r="D14" s="40">
        <v>0.28999999999999998</v>
      </c>
      <c r="E14" s="40">
        <v>0.26</v>
      </c>
      <c r="F14" s="41">
        <v>0.26</v>
      </c>
      <c r="G14" s="41">
        <v>0.26</v>
      </c>
      <c r="H14" s="41">
        <v>0.3</v>
      </c>
      <c r="I14" s="42">
        <v>-13.33333333333333</v>
      </c>
      <c r="J14" s="43">
        <v>97</v>
      </c>
      <c r="K14" s="43">
        <v>95091696</v>
      </c>
      <c r="L14" s="43">
        <v>24769183.73</v>
      </c>
      <c r="M14" s="44">
        <v>1</v>
      </c>
      <c r="N14" s="45" t="s">
        <v>128</v>
      </c>
    </row>
    <row r="15" spans="1:14" ht="20.100000000000001" customHeight="1">
      <c r="A15" s="37" t="s">
        <v>38</v>
      </c>
      <c r="B15" s="38" t="s">
        <v>37</v>
      </c>
      <c r="C15" s="39">
        <v>1.95</v>
      </c>
      <c r="D15" s="40">
        <v>1.96</v>
      </c>
      <c r="E15" s="40">
        <v>1.92</v>
      </c>
      <c r="F15" s="41">
        <v>1.94</v>
      </c>
      <c r="G15" s="41">
        <v>1.92</v>
      </c>
      <c r="H15" s="41">
        <v>1.95</v>
      </c>
      <c r="I15" s="42">
        <v>-1.5384615384615441</v>
      </c>
      <c r="J15" s="43">
        <v>369</v>
      </c>
      <c r="K15" s="43">
        <v>340874067</v>
      </c>
      <c r="L15" s="43">
        <v>661630310.39999998</v>
      </c>
      <c r="M15" s="44">
        <v>5</v>
      </c>
      <c r="N15" s="45" t="s">
        <v>55</v>
      </c>
    </row>
    <row r="16" spans="1:14" ht="20.100000000000001" customHeight="1">
      <c r="A16" s="37" t="s">
        <v>396</v>
      </c>
      <c r="B16" s="38" t="s">
        <v>147</v>
      </c>
      <c r="C16" s="39">
        <v>0.05</v>
      </c>
      <c r="D16" s="40">
        <v>0.05</v>
      </c>
      <c r="E16" s="40">
        <v>0.05</v>
      </c>
      <c r="F16" s="41">
        <v>0.05</v>
      </c>
      <c r="G16" s="41">
        <v>0.05</v>
      </c>
      <c r="H16" s="41">
        <v>0.05</v>
      </c>
      <c r="I16" s="42">
        <v>0</v>
      </c>
      <c r="J16" s="43">
        <v>15</v>
      </c>
      <c r="K16" s="43">
        <v>3148110</v>
      </c>
      <c r="L16" s="43">
        <v>157405.5</v>
      </c>
      <c r="M16" s="44">
        <v>1</v>
      </c>
      <c r="N16" s="45" t="s">
        <v>241</v>
      </c>
    </row>
    <row r="17" spans="1:14" ht="20.100000000000001" customHeight="1">
      <c r="A17" s="37" t="s">
        <v>199</v>
      </c>
      <c r="B17" s="38" t="s">
        <v>198</v>
      </c>
      <c r="C17" s="39">
        <v>0.75</v>
      </c>
      <c r="D17" s="40">
        <v>0.75</v>
      </c>
      <c r="E17" s="40">
        <v>0.75</v>
      </c>
      <c r="F17" s="41">
        <v>0.75</v>
      </c>
      <c r="G17" s="41">
        <v>0.75</v>
      </c>
      <c r="H17" s="41">
        <v>0.75</v>
      </c>
      <c r="I17" s="42">
        <v>0</v>
      </c>
      <c r="J17" s="43">
        <v>6</v>
      </c>
      <c r="K17" s="43">
        <v>18110</v>
      </c>
      <c r="L17" s="43">
        <v>13582.5</v>
      </c>
      <c r="M17" s="44">
        <v>2</v>
      </c>
      <c r="N17" s="45" t="s">
        <v>283</v>
      </c>
    </row>
    <row r="18" spans="1:14" ht="20.100000000000001" customHeight="1">
      <c r="A18" s="46" t="s">
        <v>13</v>
      </c>
      <c r="B18" s="46"/>
      <c r="C18" s="126"/>
      <c r="D18" s="126"/>
      <c r="E18" s="126"/>
      <c r="F18" s="126"/>
      <c r="G18" s="126"/>
      <c r="H18" s="126"/>
      <c r="I18" s="126"/>
      <c r="J18" s="47">
        <f>SUM(J5:J17)</f>
        <v>1558</v>
      </c>
      <c r="K18" s="48">
        <f>SUM(K5:K17)</f>
        <v>1399883612</v>
      </c>
      <c r="L18" s="48">
        <f>SUM(L5:L17)</f>
        <v>2135779271.0099998</v>
      </c>
      <c r="M18" s="48">
        <v>5</v>
      </c>
      <c r="N18" s="46" t="s">
        <v>14</v>
      </c>
    </row>
    <row r="19" spans="1:14" ht="20.100000000000001" customHeight="1">
      <c r="A19" s="50" t="s">
        <v>27</v>
      </c>
      <c r="B19" s="50"/>
      <c r="C19" s="127" t="s">
        <v>95</v>
      </c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</row>
    <row r="20" spans="1:14" ht="20.100000000000001" customHeight="1">
      <c r="A20" s="37" t="s">
        <v>384</v>
      </c>
      <c r="B20" s="38" t="s">
        <v>32</v>
      </c>
      <c r="C20" s="105">
        <v>13.99</v>
      </c>
      <c r="D20" s="105">
        <v>14.81</v>
      </c>
      <c r="E20" s="105">
        <v>13.99</v>
      </c>
      <c r="F20" s="41">
        <v>14.4</v>
      </c>
      <c r="G20" s="41">
        <v>14.81</v>
      </c>
      <c r="H20" s="41">
        <v>13.99</v>
      </c>
      <c r="I20" s="42">
        <v>5.8613295210864891</v>
      </c>
      <c r="J20" s="43">
        <v>597</v>
      </c>
      <c r="K20" s="43">
        <v>45879743</v>
      </c>
      <c r="L20" s="43">
        <v>660419632.52999997</v>
      </c>
      <c r="M20" s="44">
        <v>5</v>
      </c>
      <c r="N20" s="45" t="s">
        <v>33</v>
      </c>
    </row>
    <row r="21" spans="1:14" ht="20.100000000000001" customHeight="1">
      <c r="A21" s="37" t="s">
        <v>112</v>
      </c>
      <c r="B21" s="38" t="s">
        <v>113</v>
      </c>
      <c r="C21" s="105">
        <v>3.15</v>
      </c>
      <c r="D21" s="105">
        <v>3.2</v>
      </c>
      <c r="E21" s="105">
        <v>3.15</v>
      </c>
      <c r="F21" s="41">
        <v>3.16</v>
      </c>
      <c r="G21" s="41">
        <v>3.2</v>
      </c>
      <c r="H21" s="41">
        <v>3.15</v>
      </c>
      <c r="I21" s="42">
        <v>1.5873015873016039</v>
      </c>
      <c r="J21" s="43">
        <v>22</v>
      </c>
      <c r="K21" s="43">
        <v>671474</v>
      </c>
      <c r="L21" s="43">
        <v>2123245.5</v>
      </c>
      <c r="M21" s="44">
        <v>5</v>
      </c>
      <c r="N21" s="45" t="s">
        <v>300</v>
      </c>
    </row>
    <row r="22" spans="1:14" ht="20.100000000000001" customHeight="1">
      <c r="A22" s="46" t="s">
        <v>93</v>
      </c>
      <c r="B22" s="46"/>
      <c r="C22" s="67"/>
      <c r="D22" s="68"/>
      <c r="E22" s="68"/>
      <c r="F22" s="69"/>
      <c r="G22" s="69"/>
      <c r="H22" s="69"/>
      <c r="I22" s="70"/>
      <c r="J22" s="47">
        <f>SUM(J20:J21)</f>
        <v>619</v>
      </c>
      <c r="K22" s="48">
        <f>SUM(K20:K21)</f>
        <v>46551217</v>
      </c>
      <c r="L22" s="48">
        <f>SUM(L20:L21)</f>
        <v>662542878.02999997</v>
      </c>
      <c r="M22" s="48">
        <v>5</v>
      </c>
      <c r="N22" s="46" t="s">
        <v>14</v>
      </c>
    </row>
    <row r="23" spans="1:14" ht="20.100000000000001" customHeight="1">
      <c r="A23" s="50" t="s">
        <v>114</v>
      </c>
      <c r="B23" s="50"/>
      <c r="C23" s="127" t="s">
        <v>116</v>
      </c>
      <c r="D23" s="127"/>
      <c r="E23" s="127"/>
      <c r="F23" s="127"/>
      <c r="G23" s="127"/>
      <c r="H23" s="127"/>
      <c r="I23" s="127"/>
      <c r="J23" s="127"/>
      <c r="K23" s="127"/>
      <c r="L23" s="127"/>
      <c r="M23" s="127"/>
      <c r="N23" s="127"/>
    </row>
    <row r="24" spans="1:14" s="11" customFormat="1" ht="20.100000000000001" customHeight="1">
      <c r="A24" s="37" t="s">
        <v>381</v>
      </c>
      <c r="B24" s="54" t="s">
        <v>162</v>
      </c>
      <c r="C24" s="51">
        <v>0.95</v>
      </c>
      <c r="D24" s="51">
        <v>1.03</v>
      </c>
      <c r="E24" s="51">
        <v>0.91</v>
      </c>
      <c r="F24" s="41">
        <v>0.97</v>
      </c>
      <c r="G24" s="41">
        <v>1</v>
      </c>
      <c r="H24" s="41">
        <v>0.9</v>
      </c>
      <c r="I24" s="42">
        <v>11.111111111111116</v>
      </c>
      <c r="J24" s="43">
        <v>45</v>
      </c>
      <c r="K24" s="43">
        <v>5761882</v>
      </c>
      <c r="L24" s="43">
        <v>5594924.8100000005</v>
      </c>
      <c r="M24" s="44">
        <v>3</v>
      </c>
      <c r="N24" s="45" t="s">
        <v>163</v>
      </c>
    </row>
    <row r="25" spans="1:14" s="11" customFormat="1" ht="20.100000000000001" customHeight="1">
      <c r="A25" s="37" t="s">
        <v>302</v>
      </c>
      <c r="B25" s="54" t="s">
        <v>148</v>
      </c>
      <c r="C25" s="51">
        <v>0.81</v>
      </c>
      <c r="D25" s="51">
        <v>0.81</v>
      </c>
      <c r="E25" s="51">
        <v>0.81</v>
      </c>
      <c r="F25" s="41">
        <v>0.81</v>
      </c>
      <c r="G25" s="41">
        <v>0.81</v>
      </c>
      <c r="H25" s="41">
        <v>0.81</v>
      </c>
      <c r="I25" s="42">
        <v>0</v>
      </c>
      <c r="J25" s="43">
        <v>1</v>
      </c>
      <c r="K25" s="43">
        <v>104000</v>
      </c>
      <c r="L25" s="43">
        <v>84240</v>
      </c>
      <c r="M25" s="44">
        <v>1</v>
      </c>
      <c r="N25" s="45" t="s">
        <v>149</v>
      </c>
    </row>
    <row r="26" spans="1:14" s="11" customFormat="1" ht="20.100000000000001" customHeight="1">
      <c r="A26" s="37" t="s">
        <v>403</v>
      </c>
      <c r="B26" s="54" t="s">
        <v>206</v>
      </c>
      <c r="C26" s="51">
        <v>0.5</v>
      </c>
      <c r="D26" s="51">
        <v>0.5</v>
      </c>
      <c r="E26" s="51">
        <v>0.5</v>
      </c>
      <c r="F26" s="41">
        <v>0.5</v>
      </c>
      <c r="G26" s="41">
        <v>0.55000000000000004</v>
      </c>
      <c r="H26" s="41">
        <v>0.5</v>
      </c>
      <c r="I26" s="42">
        <v>10.000000000000009</v>
      </c>
      <c r="J26" s="43">
        <v>11</v>
      </c>
      <c r="K26" s="43">
        <v>4962</v>
      </c>
      <c r="L26" s="43">
        <v>2481</v>
      </c>
      <c r="M26" s="44">
        <v>4</v>
      </c>
      <c r="N26" s="45" t="s">
        <v>210</v>
      </c>
    </row>
    <row r="27" spans="1:14" ht="20.100000000000001" customHeight="1">
      <c r="A27" s="46" t="s">
        <v>115</v>
      </c>
      <c r="B27" s="46"/>
      <c r="C27" s="67"/>
      <c r="D27" s="68"/>
      <c r="E27" s="68"/>
      <c r="F27" s="69"/>
      <c r="G27" s="69"/>
      <c r="H27" s="69"/>
      <c r="I27" s="70"/>
      <c r="J27" s="47">
        <f>SUM(J24:J26)</f>
        <v>57</v>
      </c>
      <c r="K27" s="48">
        <f>SUM(K24:K26)</f>
        <v>5870844</v>
      </c>
      <c r="L27" s="48">
        <f>SUM(L24:L26)</f>
        <v>5681645.8100000005</v>
      </c>
      <c r="M27" s="48">
        <v>4</v>
      </c>
      <c r="N27" s="46" t="s">
        <v>14</v>
      </c>
    </row>
    <row r="28" spans="1:14" ht="20.100000000000001" customHeight="1">
      <c r="A28" s="50" t="s">
        <v>28</v>
      </c>
      <c r="B28" s="50"/>
      <c r="C28" s="127" t="s">
        <v>31</v>
      </c>
      <c r="D28" s="127"/>
      <c r="E28" s="127"/>
      <c r="F28" s="127"/>
      <c r="G28" s="127"/>
      <c r="H28" s="127"/>
      <c r="I28" s="127"/>
      <c r="J28" s="127"/>
      <c r="K28" s="127"/>
      <c r="L28" s="127"/>
      <c r="M28" s="127"/>
      <c r="N28" s="127"/>
    </row>
    <row r="29" spans="1:14" s="11" customFormat="1" ht="20.100000000000001" customHeight="1">
      <c r="A29" s="37" t="s">
        <v>392</v>
      </c>
      <c r="B29" s="38" t="s">
        <v>143</v>
      </c>
      <c r="C29" s="39">
        <v>4.1500000000000004</v>
      </c>
      <c r="D29" s="40">
        <v>4.3</v>
      </c>
      <c r="E29" s="40">
        <v>4</v>
      </c>
      <c r="F29" s="41">
        <v>4.12</v>
      </c>
      <c r="G29" s="41">
        <v>4.24</v>
      </c>
      <c r="H29" s="41">
        <v>4.3</v>
      </c>
      <c r="I29" s="42">
        <v>-1.3953488372092981</v>
      </c>
      <c r="J29" s="43">
        <v>196</v>
      </c>
      <c r="K29" s="43">
        <v>7223411</v>
      </c>
      <c r="L29" s="43">
        <v>29749162.390000001</v>
      </c>
      <c r="M29" s="44">
        <v>5</v>
      </c>
      <c r="N29" s="45" t="s">
        <v>144</v>
      </c>
    </row>
    <row r="30" spans="1:14" s="11" customFormat="1" ht="20.100000000000001" customHeight="1">
      <c r="A30" s="37" t="s">
        <v>398</v>
      </c>
      <c r="B30" s="38" t="s">
        <v>211</v>
      </c>
      <c r="C30" s="39">
        <v>7.39</v>
      </c>
      <c r="D30" s="40">
        <v>7.39</v>
      </c>
      <c r="E30" s="40">
        <v>7.39</v>
      </c>
      <c r="F30" s="41">
        <v>7.39</v>
      </c>
      <c r="G30" s="41">
        <v>7.39</v>
      </c>
      <c r="H30" s="41">
        <v>7.4</v>
      </c>
      <c r="I30" s="42">
        <v>-0.13513513513514486</v>
      </c>
      <c r="J30" s="43">
        <v>1</v>
      </c>
      <c r="K30" s="43">
        <v>300000</v>
      </c>
      <c r="L30" s="43">
        <v>2217000</v>
      </c>
      <c r="M30" s="44">
        <v>1</v>
      </c>
      <c r="N30" s="45" t="s">
        <v>217</v>
      </c>
    </row>
    <row r="31" spans="1:14" s="11" customFormat="1" ht="20.100000000000001" customHeight="1">
      <c r="A31" s="37" t="s">
        <v>67</v>
      </c>
      <c r="B31" s="38" t="s">
        <v>68</v>
      </c>
      <c r="C31" s="39">
        <v>3.34</v>
      </c>
      <c r="D31" s="40">
        <v>3.34</v>
      </c>
      <c r="E31" s="40">
        <v>3.15</v>
      </c>
      <c r="F31" s="41">
        <v>3.23</v>
      </c>
      <c r="G31" s="41">
        <v>3.2</v>
      </c>
      <c r="H31" s="41">
        <v>3.32</v>
      </c>
      <c r="I31" s="42">
        <v>-3.6144578313252906</v>
      </c>
      <c r="J31" s="43">
        <v>89</v>
      </c>
      <c r="K31" s="43">
        <v>12715456</v>
      </c>
      <c r="L31" s="43">
        <v>41096457.650000006</v>
      </c>
      <c r="M31" s="44">
        <v>4</v>
      </c>
      <c r="N31" s="45" t="s">
        <v>69</v>
      </c>
    </row>
    <row r="32" spans="1:14" s="11" customFormat="1" ht="20.100000000000001" customHeight="1">
      <c r="A32" s="37" t="s">
        <v>70</v>
      </c>
      <c r="B32" s="38" t="s">
        <v>71</v>
      </c>
      <c r="C32" s="39">
        <v>23.4</v>
      </c>
      <c r="D32" s="40">
        <v>23.5</v>
      </c>
      <c r="E32" s="40">
        <v>21.4</v>
      </c>
      <c r="F32" s="41">
        <v>22.19</v>
      </c>
      <c r="G32" s="41">
        <v>22.2</v>
      </c>
      <c r="H32" s="41">
        <v>23.5</v>
      </c>
      <c r="I32" s="42">
        <v>-5.5319148936170297</v>
      </c>
      <c r="J32" s="43">
        <v>250</v>
      </c>
      <c r="K32" s="43">
        <v>7837381</v>
      </c>
      <c r="L32" s="43">
        <v>173932717.31999999</v>
      </c>
      <c r="M32" s="44">
        <v>5</v>
      </c>
      <c r="N32" s="45" t="s">
        <v>72</v>
      </c>
    </row>
    <row r="33" spans="1:14" s="11" customFormat="1" ht="20.100000000000001" customHeight="1">
      <c r="A33" s="37" t="s">
        <v>454</v>
      </c>
      <c r="B33" s="38" t="s">
        <v>118</v>
      </c>
      <c r="C33" s="39">
        <v>0.7</v>
      </c>
      <c r="D33" s="40">
        <v>0.7</v>
      </c>
      <c r="E33" s="40">
        <v>0.7</v>
      </c>
      <c r="F33" s="41">
        <v>0.7</v>
      </c>
      <c r="G33" s="41">
        <v>0.7</v>
      </c>
      <c r="H33" s="41">
        <v>0.7</v>
      </c>
      <c r="I33" s="42">
        <v>0</v>
      </c>
      <c r="J33" s="43">
        <v>1</v>
      </c>
      <c r="K33" s="43">
        <v>2000</v>
      </c>
      <c r="L33" s="43">
        <v>1400</v>
      </c>
      <c r="M33" s="44">
        <v>1</v>
      </c>
      <c r="N33" s="45" t="s">
        <v>333</v>
      </c>
    </row>
    <row r="34" spans="1:14" ht="20.100000000000001" customHeight="1">
      <c r="A34" s="46" t="s">
        <v>94</v>
      </c>
      <c r="B34" s="46"/>
      <c r="C34" s="67"/>
      <c r="D34" s="68"/>
      <c r="E34" s="68"/>
      <c r="F34" s="69"/>
      <c r="G34" s="69"/>
      <c r="H34" s="69"/>
      <c r="I34" s="70"/>
      <c r="J34" s="47">
        <f>SUM(J29:J33)</f>
        <v>537</v>
      </c>
      <c r="K34" s="48">
        <f>SUM(K29:K33)</f>
        <v>28078248</v>
      </c>
      <c r="L34" s="48">
        <f>SUM(L29:L33)</f>
        <v>246996737.36000001</v>
      </c>
      <c r="M34" s="48">
        <v>5</v>
      </c>
      <c r="N34" s="46" t="s">
        <v>14</v>
      </c>
    </row>
    <row r="35" spans="1:14" ht="33.75" customHeight="1">
      <c r="A35" s="21" t="s">
        <v>4</v>
      </c>
      <c r="B35" s="154" t="s">
        <v>430</v>
      </c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</row>
    <row r="36" spans="1:14" ht="25.5" customHeight="1">
      <c r="A36" s="28" t="s">
        <v>5</v>
      </c>
      <c r="B36" s="158" t="s">
        <v>431</v>
      </c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</row>
    <row r="37" spans="1:14" ht="66" customHeight="1">
      <c r="A37" s="31" t="s">
        <v>0</v>
      </c>
      <c r="B37" s="32" t="s">
        <v>6</v>
      </c>
      <c r="C37" s="32" t="s">
        <v>7</v>
      </c>
      <c r="D37" s="32" t="s">
        <v>8</v>
      </c>
      <c r="E37" s="32" t="s">
        <v>9</v>
      </c>
      <c r="F37" s="32" t="s">
        <v>22</v>
      </c>
      <c r="G37" s="32" t="s">
        <v>2</v>
      </c>
      <c r="H37" s="32" t="s">
        <v>23</v>
      </c>
      <c r="I37" s="33" t="s">
        <v>10</v>
      </c>
      <c r="J37" s="34" t="s">
        <v>97</v>
      </c>
      <c r="K37" s="32" t="s">
        <v>64</v>
      </c>
      <c r="L37" s="32" t="s">
        <v>65</v>
      </c>
      <c r="M37" s="32" t="s">
        <v>11</v>
      </c>
      <c r="N37" s="35" t="s">
        <v>1</v>
      </c>
    </row>
    <row r="38" spans="1:14" ht="20.100000000000001" customHeight="1">
      <c r="A38" s="157" t="s">
        <v>76</v>
      </c>
      <c r="B38" s="157"/>
      <c r="C38" s="62"/>
      <c r="D38" s="63"/>
      <c r="E38" s="63"/>
      <c r="F38" s="64"/>
      <c r="G38" s="64"/>
      <c r="H38" s="64"/>
      <c r="I38" s="65"/>
      <c r="J38" s="66"/>
      <c r="K38" s="66"/>
      <c r="L38" s="66"/>
      <c r="M38" s="150" t="s">
        <v>30</v>
      </c>
      <c r="N38" s="151"/>
    </row>
    <row r="39" spans="1:14" ht="20.100000000000001" customHeight="1">
      <c r="A39" s="37" t="s">
        <v>56</v>
      </c>
      <c r="B39" s="38" t="s">
        <v>57</v>
      </c>
      <c r="C39" s="39">
        <v>2.15</v>
      </c>
      <c r="D39" s="39">
        <v>2.15</v>
      </c>
      <c r="E39" s="40">
        <v>2.1</v>
      </c>
      <c r="F39" s="41">
        <v>2.11</v>
      </c>
      <c r="G39" s="41">
        <v>2.15</v>
      </c>
      <c r="H39" s="41">
        <v>2.13</v>
      </c>
      <c r="I39" s="42">
        <v>0.93896713615022609</v>
      </c>
      <c r="J39" s="43">
        <v>122</v>
      </c>
      <c r="K39" s="43">
        <v>21866876</v>
      </c>
      <c r="L39" s="43">
        <v>46200689.640000001</v>
      </c>
      <c r="M39" s="44">
        <v>4</v>
      </c>
      <c r="N39" s="45" t="s">
        <v>58</v>
      </c>
    </row>
    <row r="40" spans="1:14" ht="20.100000000000001" customHeight="1">
      <c r="A40" s="37" t="s">
        <v>156</v>
      </c>
      <c r="B40" s="38" t="s">
        <v>155</v>
      </c>
      <c r="C40" s="39">
        <v>5.55</v>
      </c>
      <c r="D40" s="39">
        <v>5.55</v>
      </c>
      <c r="E40" s="40">
        <v>5.35</v>
      </c>
      <c r="F40" s="41">
        <v>5.43</v>
      </c>
      <c r="G40" s="41">
        <v>5.35</v>
      </c>
      <c r="H40" s="41">
        <v>5.53</v>
      </c>
      <c r="I40" s="42">
        <v>-3.2549728752260476</v>
      </c>
      <c r="J40" s="43">
        <v>30</v>
      </c>
      <c r="K40" s="43">
        <v>2410470</v>
      </c>
      <c r="L40" s="43">
        <v>13076038.65</v>
      </c>
      <c r="M40" s="44">
        <v>4</v>
      </c>
      <c r="N40" s="45" t="s">
        <v>157</v>
      </c>
    </row>
    <row r="41" spans="1:14" ht="20.100000000000001" customHeight="1">
      <c r="A41" s="37" t="s">
        <v>186</v>
      </c>
      <c r="B41" s="38" t="s">
        <v>184</v>
      </c>
      <c r="C41" s="39">
        <v>17.2</v>
      </c>
      <c r="D41" s="39">
        <v>17.25</v>
      </c>
      <c r="E41" s="40">
        <v>17.2</v>
      </c>
      <c r="F41" s="41">
        <v>17.21</v>
      </c>
      <c r="G41" s="41">
        <v>17.25</v>
      </c>
      <c r="H41" s="41">
        <v>17.2</v>
      </c>
      <c r="I41" s="42">
        <v>0.29069767441860517</v>
      </c>
      <c r="J41" s="43">
        <v>28</v>
      </c>
      <c r="K41" s="43">
        <v>1427734</v>
      </c>
      <c r="L41" s="43">
        <v>24567274.800000001</v>
      </c>
      <c r="M41" s="44">
        <v>3</v>
      </c>
      <c r="N41" s="45" t="s">
        <v>195</v>
      </c>
    </row>
    <row r="42" spans="1:14" ht="20.100000000000001" customHeight="1">
      <c r="A42" s="37" t="s">
        <v>59</v>
      </c>
      <c r="B42" s="38" t="s">
        <v>34</v>
      </c>
      <c r="C42" s="39">
        <v>5.71</v>
      </c>
      <c r="D42" s="40">
        <v>5.91</v>
      </c>
      <c r="E42" s="40">
        <v>5.71</v>
      </c>
      <c r="F42" s="41">
        <v>5.84</v>
      </c>
      <c r="G42" s="41">
        <v>5.83</v>
      </c>
      <c r="H42" s="41">
        <v>5.71</v>
      </c>
      <c r="I42" s="42">
        <v>2.1015761821365997</v>
      </c>
      <c r="J42" s="43">
        <v>374</v>
      </c>
      <c r="K42" s="43">
        <v>48669915</v>
      </c>
      <c r="L42" s="43">
        <v>284160805.07000005</v>
      </c>
      <c r="M42" s="44">
        <v>5</v>
      </c>
      <c r="N42" s="45" t="s">
        <v>35</v>
      </c>
    </row>
    <row r="43" spans="1:14" ht="20.100000000000001" customHeight="1">
      <c r="A43" s="37" t="s">
        <v>60</v>
      </c>
      <c r="B43" s="38" t="s">
        <v>41</v>
      </c>
      <c r="C43" s="39">
        <v>2.9</v>
      </c>
      <c r="D43" s="40">
        <v>2.9</v>
      </c>
      <c r="E43" s="40">
        <v>2.5</v>
      </c>
      <c r="F43" s="41">
        <v>2.73</v>
      </c>
      <c r="G43" s="41">
        <v>2.75</v>
      </c>
      <c r="H43" s="41">
        <v>2.9</v>
      </c>
      <c r="I43" s="42">
        <v>-5.1724137931034475</v>
      </c>
      <c r="J43" s="43">
        <v>15</v>
      </c>
      <c r="K43" s="43">
        <v>1089161</v>
      </c>
      <c r="L43" s="43">
        <v>2972273.9</v>
      </c>
      <c r="M43" s="44">
        <v>5</v>
      </c>
      <c r="N43" s="45" t="s">
        <v>61</v>
      </c>
    </row>
    <row r="44" spans="1:14" ht="20.100000000000001" customHeight="1">
      <c r="A44" s="37" t="s">
        <v>391</v>
      </c>
      <c r="B44" s="38" t="s">
        <v>46</v>
      </c>
      <c r="C44" s="110">
        <v>2.4</v>
      </c>
      <c r="D44" s="110">
        <v>2.4</v>
      </c>
      <c r="E44" s="110">
        <v>2.4</v>
      </c>
      <c r="F44" s="41">
        <v>2.4</v>
      </c>
      <c r="G44" s="51">
        <v>2.4</v>
      </c>
      <c r="H44" s="51">
        <v>2.35</v>
      </c>
      <c r="I44" s="42">
        <v>2.1276595744680771</v>
      </c>
      <c r="J44" s="43">
        <v>10</v>
      </c>
      <c r="K44" s="43">
        <v>1637136</v>
      </c>
      <c r="L44" s="43">
        <v>3929126.4000000004</v>
      </c>
      <c r="M44" s="44">
        <v>3</v>
      </c>
      <c r="N44" s="45" t="s">
        <v>44</v>
      </c>
    </row>
    <row r="45" spans="1:14" ht="20.100000000000001" customHeight="1">
      <c r="A45" s="37" t="s">
        <v>127</v>
      </c>
      <c r="B45" s="38" t="s">
        <v>126</v>
      </c>
      <c r="C45" s="110">
        <v>5.52</v>
      </c>
      <c r="D45" s="110">
        <v>5.52</v>
      </c>
      <c r="E45" s="110">
        <v>5.52</v>
      </c>
      <c r="F45" s="41">
        <v>5.52</v>
      </c>
      <c r="G45" s="51">
        <v>5.52</v>
      </c>
      <c r="H45" s="51">
        <v>4.8</v>
      </c>
      <c r="I45" s="42">
        <v>14.999999999999991</v>
      </c>
      <c r="J45" s="43">
        <v>8</v>
      </c>
      <c r="K45" s="43">
        <v>89827</v>
      </c>
      <c r="L45" s="43">
        <v>495845.04000000004</v>
      </c>
      <c r="M45" s="44">
        <v>2</v>
      </c>
      <c r="N45" s="45" t="s">
        <v>129</v>
      </c>
    </row>
    <row r="46" spans="1:14" ht="20.100000000000001" customHeight="1">
      <c r="A46" s="37" t="s">
        <v>393</v>
      </c>
      <c r="B46" s="38" t="s">
        <v>185</v>
      </c>
      <c r="C46" s="110">
        <v>1.34</v>
      </c>
      <c r="D46" s="110">
        <v>1.36</v>
      </c>
      <c r="E46" s="110">
        <v>1.32</v>
      </c>
      <c r="F46" s="41">
        <v>1.33</v>
      </c>
      <c r="G46" s="51">
        <v>1.32</v>
      </c>
      <c r="H46" s="51">
        <v>1.34</v>
      </c>
      <c r="I46" s="42">
        <v>-1.4925373134328401</v>
      </c>
      <c r="J46" s="43">
        <v>22</v>
      </c>
      <c r="K46" s="43">
        <v>8592000</v>
      </c>
      <c r="L46" s="43">
        <v>11389330.57</v>
      </c>
      <c r="M46" s="44">
        <v>5</v>
      </c>
      <c r="N46" s="45" t="s">
        <v>194</v>
      </c>
    </row>
    <row r="47" spans="1:14" ht="20.100000000000001" customHeight="1">
      <c r="A47" s="37" t="s">
        <v>408</v>
      </c>
      <c r="B47" s="38" t="s">
        <v>154</v>
      </c>
      <c r="C47" s="39">
        <v>1.85</v>
      </c>
      <c r="D47" s="40">
        <v>1.85</v>
      </c>
      <c r="E47" s="40">
        <v>1.85</v>
      </c>
      <c r="F47" s="41">
        <v>1.85</v>
      </c>
      <c r="G47" s="51">
        <v>1.85</v>
      </c>
      <c r="H47" s="51">
        <v>1.85</v>
      </c>
      <c r="I47" s="42">
        <v>0</v>
      </c>
      <c r="J47" s="43">
        <v>1</v>
      </c>
      <c r="K47" s="43">
        <v>4657</v>
      </c>
      <c r="L47" s="43">
        <v>8615.4500000000007</v>
      </c>
      <c r="M47" s="44">
        <v>1</v>
      </c>
      <c r="N47" s="45" t="s">
        <v>158</v>
      </c>
    </row>
    <row r="48" spans="1:14" ht="20.100000000000001" customHeight="1">
      <c r="A48" s="37" t="s">
        <v>84</v>
      </c>
      <c r="B48" s="38" t="s">
        <v>85</v>
      </c>
      <c r="C48" s="39">
        <v>2.23</v>
      </c>
      <c r="D48" s="40">
        <v>2.23</v>
      </c>
      <c r="E48" s="40">
        <v>2.17</v>
      </c>
      <c r="F48" s="41">
        <v>2.2000000000000002</v>
      </c>
      <c r="G48" s="51">
        <v>2.1800000000000002</v>
      </c>
      <c r="H48" s="51">
        <v>2.23</v>
      </c>
      <c r="I48" s="42">
        <v>-2.2421524663677084</v>
      </c>
      <c r="J48" s="43">
        <v>12</v>
      </c>
      <c r="K48" s="43">
        <v>911508</v>
      </c>
      <c r="L48" s="43">
        <v>2004138.42</v>
      </c>
      <c r="M48" s="44">
        <v>3</v>
      </c>
      <c r="N48" s="45" t="s">
        <v>86</v>
      </c>
    </row>
    <row r="49" spans="1:14" ht="20.100000000000001" customHeight="1">
      <c r="A49" s="128" t="s">
        <v>15</v>
      </c>
      <c r="B49" s="128"/>
      <c r="C49" s="128"/>
      <c r="D49" s="128"/>
      <c r="E49" s="128"/>
      <c r="F49" s="128"/>
      <c r="G49" s="128"/>
      <c r="H49" s="128"/>
      <c r="I49" s="128"/>
      <c r="J49" s="47">
        <f>SUM(J39:J48)</f>
        <v>622</v>
      </c>
      <c r="K49" s="48">
        <f>SUM(K39:K48)</f>
        <v>86699284</v>
      </c>
      <c r="L49" s="48">
        <f>SUM(L39:L48)</f>
        <v>388804137.94000006</v>
      </c>
      <c r="M49" s="48">
        <v>5</v>
      </c>
      <c r="N49" s="52" t="s">
        <v>14</v>
      </c>
    </row>
    <row r="50" spans="1:14" ht="20.100000000000001" customHeight="1">
      <c r="A50" s="152" t="s">
        <v>16</v>
      </c>
      <c r="B50" s="153"/>
      <c r="C50" s="64"/>
      <c r="D50" s="63"/>
      <c r="E50" s="63"/>
      <c r="F50" s="64"/>
      <c r="G50" s="64"/>
      <c r="H50" s="64"/>
      <c r="I50" s="65"/>
      <c r="J50" s="66"/>
      <c r="K50" s="66"/>
      <c r="L50" s="66"/>
      <c r="M50" s="150" t="s">
        <v>63</v>
      </c>
      <c r="N50" s="151"/>
    </row>
    <row r="51" spans="1:14" ht="20.100000000000001" customHeight="1">
      <c r="A51" s="53" t="s">
        <v>90</v>
      </c>
      <c r="B51" s="53" t="s">
        <v>91</v>
      </c>
      <c r="C51" s="39">
        <v>9.1999999999999993</v>
      </c>
      <c r="D51" s="39">
        <v>9.1999999999999993</v>
      </c>
      <c r="E51" s="39">
        <v>9.1</v>
      </c>
      <c r="F51" s="41">
        <v>9.14</v>
      </c>
      <c r="G51" s="41">
        <v>9.15</v>
      </c>
      <c r="H51" s="41">
        <v>9.15</v>
      </c>
      <c r="I51" s="42">
        <v>0</v>
      </c>
      <c r="J51" s="43">
        <v>29</v>
      </c>
      <c r="K51" s="43">
        <v>1389706</v>
      </c>
      <c r="L51" s="43">
        <v>12696809.9</v>
      </c>
      <c r="M51" s="44">
        <v>4</v>
      </c>
      <c r="N51" s="5" t="s">
        <v>92</v>
      </c>
    </row>
    <row r="52" spans="1:14" ht="20.100000000000001" customHeight="1">
      <c r="A52" s="53" t="s">
        <v>174</v>
      </c>
      <c r="B52" s="53" t="s">
        <v>175</v>
      </c>
      <c r="C52" s="39">
        <v>104</v>
      </c>
      <c r="D52" s="39">
        <v>105</v>
      </c>
      <c r="E52" s="39">
        <v>104</v>
      </c>
      <c r="F52" s="41">
        <v>104.3</v>
      </c>
      <c r="G52" s="41">
        <v>105</v>
      </c>
      <c r="H52" s="41">
        <v>104</v>
      </c>
      <c r="I52" s="42">
        <v>0.96153846153845812</v>
      </c>
      <c r="J52" s="43">
        <v>10</v>
      </c>
      <c r="K52" s="43">
        <v>2875011</v>
      </c>
      <c r="L52" s="43">
        <v>299869502</v>
      </c>
      <c r="M52" s="44">
        <v>4</v>
      </c>
      <c r="N52" s="5" t="s">
        <v>176</v>
      </c>
    </row>
    <row r="53" spans="1:14" ht="20.100000000000001" customHeight="1">
      <c r="A53" s="53" t="s">
        <v>109</v>
      </c>
      <c r="B53" s="53" t="s">
        <v>110</v>
      </c>
      <c r="C53" s="39">
        <v>11.5</v>
      </c>
      <c r="D53" s="39">
        <v>11.51</v>
      </c>
      <c r="E53" s="39">
        <v>11.5</v>
      </c>
      <c r="F53" s="41">
        <v>11.5</v>
      </c>
      <c r="G53" s="41">
        <v>11.5</v>
      </c>
      <c r="H53" s="41">
        <v>11.55</v>
      </c>
      <c r="I53" s="42">
        <v>-0.43290043290044045</v>
      </c>
      <c r="J53" s="43">
        <v>21</v>
      </c>
      <c r="K53" s="43">
        <v>15228393</v>
      </c>
      <c r="L53" s="43">
        <v>175129455.81999999</v>
      </c>
      <c r="M53" s="44">
        <v>5</v>
      </c>
      <c r="N53" s="5" t="s">
        <v>111</v>
      </c>
    </row>
    <row r="54" spans="1:14" ht="20.100000000000001" customHeight="1">
      <c r="A54" s="53" t="s">
        <v>389</v>
      </c>
      <c r="B54" s="53" t="s">
        <v>105</v>
      </c>
      <c r="C54" s="39">
        <v>9.26</v>
      </c>
      <c r="D54" s="39">
        <v>9.26</v>
      </c>
      <c r="E54" s="39">
        <v>9.26</v>
      </c>
      <c r="F54" s="41">
        <v>9.26</v>
      </c>
      <c r="G54" s="41">
        <v>9.26</v>
      </c>
      <c r="H54" s="41">
        <v>9.26</v>
      </c>
      <c r="I54" s="42">
        <v>0</v>
      </c>
      <c r="J54" s="43">
        <v>5</v>
      </c>
      <c r="K54" s="43">
        <v>160234</v>
      </c>
      <c r="L54" s="43">
        <v>1483766.84</v>
      </c>
      <c r="M54" s="44">
        <v>3</v>
      </c>
      <c r="N54" s="5" t="s">
        <v>108</v>
      </c>
    </row>
    <row r="55" spans="1:14" ht="20.100000000000001" customHeight="1">
      <c r="A55" s="53" t="s">
        <v>407</v>
      </c>
      <c r="B55" s="53" t="s">
        <v>353</v>
      </c>
      <c r="C55" s="39">
        <v>14.79</v>
      </c>
      <c r="D55" s="39">
        <v>14.79</v>
      </c>
      <c r="E55" s="39">
        <v>13</v>
      </c>
      <c r="F55" s="41">
        <v>13.04</v>
      </c>
      <c r="G55" s="41">
        <v>13.05</v>
      </c>
      <c r="H55" s="41">
        <v>13.02</v>
      </c>
      <c r="I55" s="42">
        <v>0.23041474654379446</v>
      </c>
      <c r="J55" s="43">
        <v>10</v>
      </c>
      <c r="K55" s="43">
        <v>60938</v>
      </c>
      <c r="L55" s="43">
        <v>794784.15999999992</v>
      </c>
      <c r="M55" s="44">
        <v>5</v>
      </c>
      <c r="N55" s="5" t="s">
        <v>354</v>
      </c>
    </row>
    <row r="56" spans="1:14" ht="20.100000000000001" customHeight="1">
      <c r="A56" s="53" t="s">
        <v>125</v>
      </c>
      <c r="B56" s="53" t="s">
        <v>124</v>
      </c>
      <c r="C56" s="39">
        <v>44.2</v>
      </c>
      <c r="D56" s="39">
        <v>44.2</v>
      </c>
      <c r="E56" s="39">
        <v>42</v>
      </c>
      <c r="F56" s="41">
        <v>44.05</v>
      </c>
      <c r="G56" s="41">
        <v>44</v>
      </c>
      <c r="H56" s="41">
        <v>44.2</v>
      </c>
      <c r="I56" s="42">
        <v>-0.45248868778281492</v>
      </c>
      <c r="J56" s="43">
        <v>13</v>
      </c>
      <c r="K56" s="43">
        <v>265009</v>
      </c>
      <c r="L56" s="43">
        <v>11672397.800000001</v>
      </c>
      <c r="M56" s="44">
        <v>3</v>
      </c>
      <c r="N56" s="5" t="s">
        <v>130</v>
      </c>
    </row>
    <row r="57" spans="1:14" ht="20.100000000000001" customHeight="1">
      <c r="A57" s="53" t="s">
        <v>409</v>
      </c>
      <c r="B57" s="53" t="s">
        <v>213</v>
      </c>
      <c r="C57" s="39">
        <v>23.6</v>
      </c>
      <c r="D57" s="39">
        <v>23.6</v>
      </c>
      <c r="E57" s="39">
        <v>23.6</v>
      </c>
      <c r="F57" s="41">
        <v>23.6</v>
      </c>
      <c r="G57" s="41">
        <v>23.6</v>
      </c>
      <c r="H57" s="41">
        <v>23.6</v>
      </c>
      <c r="I57" s="42">
        <v>0</v>
      </c>
      <c r="J57" s="43">
        <v>1</v>
      </c>
      <c r="K57" s="43">
        <v>4321</v>
      </c>
      <c r="L57" s="43">
        <v>101975.6</v>
      </c>
      <c r="M57" s="44">
        <v>1</v>
      </c>
      <c r="N57" s="5" t="s">
        <v>216</v>
      </c>
    </row>
    <row r="58" spans="1:14" ht="20.100000000000001" customHeight="1">
      <c r="A58" s="128" t="s">
        <v>17</v>
      </c>
      <c r="B58" s="128"/>
      <c r="C58" s="156"/>
      <c r="D58" s="156"/>
      <c r="E58" s="156"/>
      <c r="F58" s="156"/>
      <c r="G58" s="156"/>
      <c r="H58" s="156"/>
      <c r="I58" s="156"/>
      <c r="J58" s="47">
        <f>SUM(J51:J57)</f>
        <v>89</v>
      </c>
      <c r="K58" s="48">
        <f>SUM(K51:K57)</f>
        <v>19983612</v>
      </c>
      <c r="L58" s="48">
        <f>SUM(L51:L57)</f>
        <v>501748692.12</v>
      </c>
      <c r="M58" s="48">
        <v>5</v>
      </c>
      <c r="N58" s="52" t="s">
        <v>14</v>
      </c>
    </row>
    <row r="59" spans="1:14" ht="20.100000000000001" customHeight="1">
      <c r="A59" s="36" t="s">
        <v>18</v>
      </c>
      <c r="B59" s="127" t="s">
        <v>29</v>
      </c>
      <c r="C59" s="127"/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7"/>
    </row>
    <row r="60" spans="1:14" ht="20.100000000000001" customHeight="1">
      <c r="A60" s="54" t="s">
        <v>406</v>
      </c>
      <c r="B60" s="54" t="s">
        <v>218</v>
      </c>
      <c r="C60" s="51">
        <v>0.4</v>
      </c>
      <c r="D60" s="51">
        <v>0.4</v>
      </c>
      <c r="E60" s="51">
        <v>0.4</v>
      </c>
      <c r="F60" s="41">
        <v>0.4</v>
      </c>
      <c r="G60" s="51">
        <v>0.4</v>
      </c>
      <c r="H60" s="51">
        <v>0.4</v>
      </c>
      <c r="I60" s="42">
        <v>0</v>
      </c>
      <c r="J60" s="43">
        <v>3</v>
      </c>
      <c r="K60" s="43">
        <v>3416</v>
      </c>
      <c r="L60" s="43">
        <v>1366.4</v>
      </c>
      <c r="M60" s="44">
        <v>2</v>
      </c>
      <c r="N60" s="45" t="s">
        <v>219</v>
      </c>
    </row>
    <row r="61" spans="1:14" ht="20.100000000000001" customHeight="1">
      <c r="A61" s="54" t="s">
        <v>221</v>
      </c>
      <c r="B61" s="54" t="s">
        <v>222</v>
      </c>
      <c r="C61" s="51">
        <v>3.07</v>
      </c>
      <c r="D61" s="51">
        <v>3.07</v>
      </c>
      <c r="E61" s="51">
        <v>3.07</v>
      </c>
      <c r="F61" s="41">
        <v>3.07</v>
      </c>
      <c r="G61" s="51">
        <v>3.07</v>
      </c>
      <c r="H61" s="51">
        <v>3.07</v>
      </c>
      <c r="I61" s="42">
        <v>0</v>
      </c>
      <c r="J61" s="43">
        <v>1</v>
      </c>
      <c r="K61" s="43">
        <v>3237</v>
      </c>
      <c r="L61" s="43">
        <v>9937.59</v>
      </c>
      <c r="M61" s="44">
        <v>1</v>
      </c>
      <c r="N61" s="45" t="s">
        <v>224</v>
      </c>
    </row>
    <row r="62" spans="1:14" ht="20.100000000000001" customHeight="1">
      <c r="A62" s="54" t="s">
        <v>394</v>
      </c>
      <c r="B62" s="54" t="s">
        <v>362</v>
      </c>
      <c r="C62" s="51">
        <v>4.75</v>
      </c>
      <c r="D62" s="51">
        <v>4.75</v>
      </c>
      <c r="E62" s="51">
        <v>4.5</v>
      </c>
      <c r="F62" s="41">
        <v>4.58</v>
      </c>
      <c r="G62" s="51">
        <v>4.5</v>
      </c>
      <c r="H62" s="51">
        <v>4.8</v>
      </c>
      <c r="I62" s="42">
        <v>-6.25</v>
      </c>
      <c r="J62" s="43">
        <v>19</v>
      </c>
      <c r="K62" s="43">
        <v>1267617</v>
      </c>
      <c r="L62" s="43">
        <v>5807815.2000000002</v>
      </c>
      <c r="M62" s="44">
        <v>4</v>
      </c>
      <c r="N62" s="45" t="s">
        <v>363</v>
      </c>
    </row>
    <row r="63" spans="1:14" ht="20.100000000000001" customHeight="1">
      <c r="A63" s="54" t="s">
        <v>364</v>
      </c>
      <c r="B63" s="54" t="s">
        <v>188</v>
      </c>
      <c r="C63" s="51">
        <v>11.35</v>
      </c>
      <c r="D63" s="51">
        <v>11.35</v>
      </c>
      <c r="E63" s="51">
        <v>10</v>
      </c>
      <c r="F63" s="41">
        <v>10.09</v>
      </c>
      <c r="G63" s="51">
        <v>10</v>
      </c>
      <c r="H63" s="51">
        <v>11.35</v>
      </c>
      <c r="I63" s="42">
        <v>-11.894273127753296</v>
      </c>
      <c r="J63" s="43">
        <v>6</v>
      </c>
      <c r="K63" s="43">
        <v>3420</v>
      </c>
      <c r="L63" s="43">
        <v>34513.199999999997</v>
      </c>
      <c r="M63" s="44">
        <v>2</v>
      </c>
      <c r="N63" s="45" t="s">
        <v>193</v>
      </c>
    </row>
    <row r="64" spans="1:14" ht="20.100000000000001" customHeight="1">
      <c r="A64" s="54" t="s">
        <v>365</v>
      </c>
      <c r="B64" s="54" t="s">
        <v>366</v>
      </c>
      <c r="C64" s="51">
        <v>7.69</v>
      </c>
      <c r="D64" s="51">
        <v>7.69</v>
      </c>
      <c r="E64" s="51">
        <v>6.8</v>
      </c>
      <c r="F64" s="41">
        <v>7.01</v>
      </c>
      <c r="G64" s="41">
        <v>7</v>
      </c>
      <c r="H64" s="41">
        <v>7.69</v>
      </c>
      <c r="I64" s="42">
        <v>-8.9726918075422653</v>
      </c>
      <c r="J64" s="43">
        <v>76</v>
      </c>
      <c r="K64" s="43">
        <v>2151401</v>
      </c>
      <c r="L64" s="43">
        <v>15073636.5</v>
      </c>
      <c r="M64" s="44">
        <v>5</v>
      </c>
      <c r="N64" s="45" t="s">
        <v>367</v>
      </c>
    </row>
    <row r="65" spans="1:14" ht="20.100000000000001" customHeight="1">
      <c r="A65" s="128" t="s">
        <v>19</v>
      </c>
      <c r="B65" s="128"/>
      <c r="C65" s="128"/>
      <c r="D65" s="128"/>
      <c r="E65" s="128"/>
      <c r="F65" s="128"/>
      <c r="G65" s="128"/>
      <c r="H65" s="128"/>
      <c r="I65" s="128"/>
      <c r="J65" s="47">
        <f>SUM(J60:J64)</f>
        <v>105</v>
      </c>
      <c r="K65" s="48">
        <f>SUM(K60:K64)</f>
        <v>3429091</v>
      </c>
      <c r="L65" s="48">
        <f>SUM(L60:L64)</f>
        <v>20927268.890000001</v>
      </c>
      <c r="M65" s="48">
        <v>5</v>
      </c>
      <c r="N65" s="52" t="s">
        <v>14</v>
      </c>
    </row>
    <row r="66" spans="1:14" ht="20.100000000000001" customHeight="1">
      <c r="A66" s="128" t="s">
        <v>20</v>
      </c>
      <c r="B66" s="128"/>
      <c r="C66" s="128"/>
      <c r="D66" s="128"/>
      <c r="E66" s="128"/>
      <c r="F66" s="128"/>
      <c r="G66" s="128"/>
      <c r="H66" s="128"/>
      <c r="I66" s="128"/>
      <c r="J66" s="48">
        <f>J65+J58+J49+J34+J27+J22+J18</f>
        <v>3587</v>
      </c>
      <c r="K66" s="48">
        <f>K65+K58+K49+K34+K27+K22+K18</f>
        <v>1590495908</v>
      </c>
      <c r="L66" s="48">
        <f>L65+L58+L49+L34+L27+L22+L18</f>
        <v>3962480631.1599998</v>
      </c>
      <c r="M66" s="55">
        <v>5</v>
      </c>
      <c r="N66" s="56" t="s">
        <v>21</v>
      </c>
    </row>
    <row r="67" spans="1:14" ht="20.100000000000001" customHeight="1">
      <c r="J67" s="19"/>
      <c r="K67" s="19"/>
      <c r="L67" s="19"/>
      <c r="M67" s="4"/>
    </row>
    <row r="68" spans="1:14" ht="20.100000000000001" customHeight="1">
      <c r="J68" s="4"/>
      <c r="K68" s="4"/>
      <c r="L68" s="4"/>
      <c r="M68" s="19"/>
      <c r="N68" s="19"/>
    </row>
    <row r="69" spans="1:14" ht="20.100000000000001" customHeight="1">
      <c r="K69" s="7"/>
      <c r="L69" s="7"/>
    </row>
    <row r="70" spans="1:14" ht="20.100000000000001" customHeight="1"/>
  </sheetData>
  <mergeCells count="22">
    <mergeCell ref="B1:N1"/>
    <mergeCell ref="B35:N35"/>
    <mergeCell ref="A66:B66"/>
    <mergeCell ref="C66:I66"/>
    <mergeCell ref="A49:B49"/>
    <mergeCell ref="C49:I49"/>
    <mergeCell ref="C23:N23"/>
    <mergeCell ref="A65:B65"/>
    <mergeCell ref="C58:I58"/>
    <mergeCell ref="B59:N59"/>
    <mergeCell ref="A58:B58"/>
    <mergeCell ref="C65:I65"/>
    <mergeCell ref="A38:B38"/>
    <mergeCell ref="M38:N38"/>
    <mergeCell ref="B36:N36"/>
    <mergeCell ref="B2:N2"/>
    <mergeCell ref="M50:N50"/>
    <mergeCell ref="B4:N4"/>
    <mergeCell ref="C18:I18"/>
    <mergeCell ref="A50:B50"/>
    <mergeCell ref="C19:N19"/>
    <mergeCell ref="C28:N28"/>
  </mergeCells>
  <printOptions horizontalCentered="1"/>
  <pageMargins left="0" right="0" top="0" bottom="0.75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rightToLeft="1" zoomScaleNormal="100" workbookViewId="0">
      <selection activeCell="B24" sqref="B24:O24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385</v>
      </c>
      <c r="B1" s="23" t="s">
        <v>4</v>
      </c>
      <c r="C1" s="163" t="s">
        <v>428</v>
      </c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</row>
    <row r="2" spans="1:15" s="20" customFormat="1" ht="23.25" customHeight="1">
      <c r="B2" s="29" t="s">
        <v>5</v>
      </c>
      <c r="C2" s="165" t="s">
        <v>429</v>
      </c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</row>
    <row r="3" spans="1:15" s="104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5" t="s">
        <v>12</v>
      </c>
      <c r="C4" s="162" t="s">
        <v>3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</row>
    <row r="5" spans="1:15" ht="20.100000000000001" customHeight="1">
      <c r="B5" s="61" t="s">
        <v>248</v>
      </c>
      <c r="C5" s="61" t="s">
        <v>106</v>
      </c>
      <c r="D5" s="71">
        <v>0.61</v>
      </c>
      <c r="E5" s="71">
        <v>0.61</v>
      </c>
      <c r="F5" s="71">
        <v>0.6</v>
      </c>
      <c r="G5" s="71">
        <v>0.6</v>
      </c>
      <c r="H5" s="71">
        <v>0.6</v>
      </c>
      <c r="I5" s="71">
        <v>0.61</v>
      </c>
      <c r="J5" s="72">
        <v>-1.6393442622950838</v>
      </c>
      <c r="K5" s="73">
        <v>12</v>
      </c>
      <c r="L5" s="73">
        <v>18707806</v>
      </c>
      <c r="M5" s="73">
        <v>11271411.66</v>
      </c>
      <c r="N5" s="74">
        <v>5</v>
      </c>
      <c r="O5" s="12" t="s">
        <v>107</v>
      </c>
    </row>
    <row r="6" spans="1:15" ht="20.100000000000001" customHeight="1">
      <c r="B6" s="61" t="s">
        <v>399</v>
      </c>
      <c r="C6" s="61" t="s">
        <v>246</v>
      </c>
      <c r="D6" s="71">
        <v>0.27</v>
      </c>
      <c r="E6" s="71">
        <v>0.33</v>
      </c>
      <c r="F6" s="71">
        <v>0.27</v>
      </c>
      <c r="G6" s="71">
        <v>0.33</v>
      </c>
      <c r="H6" s="71">
        <v>0.33</v>
      </c>
      <c r="I6" s="71">
        <v>0.27</v>
      </c>
      <c r="J6" s="72">
        <v>22.222222222222211</v>
      </c>
      <c r="K6" s="73">
        <v>8</v>
      </c>
      <c r="L6" s="73">
        <v>549000</v>
      </c>
      <c r="M6" s="73">
        <v>162510</v>
      </c>
      <c r="N6" s="74">
        <v>3</v>
      </c>
      <c r="O6" s="12" t="s">
        <v>247</v>
      </c>
    </row>
    <row r="7" spans="1:15" ht="20.100000000000001" customHeight="1">
      <c r="B7" s="61" t="s">
        <v>190</v>
      </c>
      <c r="C7" s="61" t="s">
        <v>189</v>
      </c>
      <c r="D7" s="71">
        <v>0.11</v>
      </c>
      <c r="E7" s="71">
        <v>0.11</v>
      </c>
      <c r="F7" s="71">
        <v>0.11</v>
      </c>
      <c r="G7" s="71">
        <v>0.11</v>
      </c>
      <c r="H7" s="71">
        <v>0.11</v>
      </c>
      <c r="I7" s="71">
        <v>0.11</v>
      </c>
      <c r="J7" s="72">
        <v>0</v>
      </c>
      <c r="K7" s="73">
        <v>7</v>
      </c>
      <c r="L7" s="73">
        <v>15500</v>
      </c>
      <c r="M7" s="73">
        <v>1705</v>
      </c>
      <c r="N7" s="74">
        <v>2</v>
      </c>
      <c r="O7" s="12" t="s">
        <v>249</v>
      </c>
    </row>
    <row r="8" spans="1:15" ht="20.100000000000001" customHeight="1">
      <c r="B8" s="61" t="s">
        <v>402</v>
      </c>
      <c r="C8" s="61" t="s">
        <v>200</v>
      </c>
      <c r="D8" s="71">
        <v>0.28999999999999998</v>
      </c>
      <c r="E8" s="71">
        <v>0.3</v>
      </c>
      <c r="F8" s="71">
        <v>0.28999999999999998</v>
      </c>
      <c r="G8" s="71">
        <v>0.28999999999999998</v>
      </c>
      <c r="H8" s="71">
        <v>0.28999999999999998</v>
      </c>
      <c r="I8" s="71">
        <v>0.28999999999999998</v>
      </c>
      <c r="J8" s="72">
        <v>0</v>
      </c>
      <c r="K8" s="73">
        <v>7</v>
      </c>
      <c r="L8" s="73">
        <v>650123</v>
      </c>
      <c r="M8" s="73">
        <v>190035.66999999998</v>
      </c>
      <c r="N8" s="74">
        <v>2</v>
      </c>
      <c r="O8" s="12" t="s">
        <v>203</v>
      </c>
    </row>
    <row r="9" spans="1:15" ht="20.100000000000001" customHeight="1">
      <c r="B9" s="61" t="s">
        <v>400</v>
      </c>
      <c r="C9" s="61" t="s">
        <v>152</v>
      </c>
      <c r="D9" s="71">
        <v>0.23</v>
      </c>
      <c r="E9" s="71">
        <v>0.27</v>
      </c>
      <c r="F9" s="71">
        <v>0.23</v>
      </c>
      <c r="G9" s="71">
        <v>0.27</v>
      </c>
      <c r="H9" s="71">
        <v>0.27</v>
      </c>
      <c r="I9" s="71">
        <v>0.23</v>
      </c>
      <c r="J9" s="72">
        <v>17.391304347826097</v>
      </c>
      <c r="K9" s="73">
        <v>2</v>
      </c>
      <c r="L9" s="73">
        <v>1000010000</v>
      </c>
      <c r="M9" s="73">
        <v>230002700</v>
      </c>
      <c r="N9" s="74">
        <v>2</v>
      </c>
      <c r="O9" s="12" t="s">
        <v>153</v>
      </c>
    </row>
    <row r="10" spans="1:15" ht="20.100000000000001" customHeight="1">
      <c r="B10" s="160" t="s">
        <v>13</v>
      </c>
      <c r="C10" s="160"/>
      <c r="D10" s="161"/>
      <c r="E10" s="161"/>
      <c r="F10" s="161"/>
      <c r="G10" s="161"/>
      <c r="H10" s="161"/>
      <c r="I10" s="161"/>
      <c r="J10" s="161"/>
      <c r="K10" s="76">
        <f>SUM(K5:K9)</f>
        <v>36</v>
      </c>
      <c r="L10" s="76">
        <f>SUM(L5:L9)</f>
        <v>1019932429</v>
      </c>
      <c r="M10" s="76">
        <f>SUM(M5:M9)</f>
        <v>241628362.33000001</v>
      </c>
      <c r="N10" s="75">
        <v>5</v>
      </c>
      <c r="O10" s="77" t="s">
        <v>14</v>
      </c>
    </row>
    <row r="11" spans="1:15" ht="20.100000000000001" customHeight="1">
      <c r="B11" s="85" t="s">
        <v>114</v>
      </c>
      <c r="C11" s="162"/>
      <c r="D11" s="162" t="s">
        <v>116</v>
      </c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</row>
    <row r="12" spans="1:15" ht="20.100000000000001" customHeight="1">
      <c r="B12" s="61" t="s">
        <v>453</v>
      </c>
      <c r="C12" s="61" t="s">
        <v>209</v>
      </c>
      <c r="D12" s="71">
        <v>0.69</v>
      </c>
      <c r="E12" s="71">
        <v>0.69</v>
      </c>
      <c r="F12" s="71">
        <v>0.69</v>
      </c>
      <c r="G12" s="71">
        <v>0.69</v>
      </c>
      <c r="H12" s="71">
        <v>0.69</v>
      </c>
      <c r="I12" s="71">
        <v>0.68</v>
      </c>
      <c r="J12" s="72">
        <v>1.4705882352941124</v>
      </c>
      <c r="K12" s="73">
        <v>1</v>
      </c>
      <c r="L12" s="73">
        <v>2000</v>
      </c>
      <c r="M12" s="73">
        <v>1380</v>
      </c>
      <c r="N12" s="74">
        <v>1</v>
      </c>
      <c r="O12" s="12" t="s">
        <v>304</v>
      </c>
    </row>
    <row r="13" spans="1:15" ht="20.100000000000001" customHeight="1">
      <c r="B13" s="61" t="s">
        <v>306</v>
      </c>
      <c r="C13" s="61" t="s">
        <v>307</v>
      </c>
      <c r="D13" s="71">
        <v>1.87</v>
      </c>
      <c r="E13" s="71">
        <v>3.2</v>
      </c>
      <c r="F13" s="71">
        <v>1.87</v>
      </c>
      <c r="G13" s="71">
        <v>2.5</v>
      </c>
      <c r="H13" s="71">
        <v>2.5</v>
      </c>
      <c r="I13" s="71">
        <v>1.87</v>
      </c>
      <c r="J13" s="72">
        <v>33.689839572192511</v>
      </c>
      <c r="K13" s="73">
        <v>56</v>
      </c>
      <c r="L13" s="73">
        <v>3505697</v>
      </c>
      <c r="M13" s="73">
        <v>8849880.5700000003</v>
      </c>
      <c r="N13" s="74">
        <v>5</v>
      </c>
      <c r="O13" s="12" t="s">
        <v>308</v>
      </c>
    </row>
    <row r="14" spans="1:15" ht="20.100000000000001" customHeight="1">
      <c r="B14" s="160" t="s">
        <v>115</v>
      </c>
      <c r="C14" s="160"/>
      <c r="D14" s="161"/>
      <c r="E14" s="161"/>
      <c r="F14" s="161"/>
      <c r="G14" s="161"/>
      <c r="H14" s="161"/>
      <c r="I14" s="161"/>
      <c r="J14" s="161"/>
      <c r="K14" s="76">
        <f>SUM(K12:K13)</f>
        <v>57</v>
      </c>
      <c r="L14" s="76">
        <f>SUM(L12:L13)</f>
        <v>3507697</v>
      </c>
      <c r="M14" s="76">
        <f>SUM(M12:M13)</f>
        <v>8851260.5700000003</v>
      </c>
      <c r="N14" s="75">
        <v>5</v>
      </c>
      <c r="O14" s="77" t="s">
        <v>14</v>
      </c>
    </row>
    <row r="15" spans="1:15" ht="20.100000000000001" customHeight="1">
      <c r="B15" s="85" t="s">
        <v>28</v>
      </c>
      <c r="C15" s="162" t="s">
        <v>30</v>
      </c>
      <c r="D15" s="162" t="s">
        <v>31</v>
      </c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2"/>
    </row>
    <row r="16" spans="1:15" ht="20.100000000000001" customHeight="1">
      <c r="B16" s="61" t="s">
        <v>388</v>
      </c>
      <c r="C16" s="61" t="s">
        <v>201</v>
      </c>
      <c r="D16" s="71">
        <v>2.2999999999999998</v>
      </c>
      <c r="E16" s="71">
        <v>2.2999999999999998</v>
      </c>
      <c r="F16" s="71">
        <v>2.2999999999999998</v>
      </c>
      <c r="G16" s="71">
        <v>2.2999999999999998</v>
      </c>
      <c r="H16" s="71">
        <v>2.2999999999999998</v>
      </c>
      <c r="I16" s="71">
        <v>2.06</v>
      </c>
      <c r="J16" s="72">
        <v>11.650485436893199</v>
      </c>
      <c r="K16" s="73">
        <v>2</v>
      </c>
      <c r="L16" s="73">
        <v>15300</v>
      </c>
      <c r="M16" s="73">
        <v>35190</v>
      </c>
      <c r="N16" s="74">
        <v>2</v>
      </c>
      <c r="O16" s="12" t="s">
        <v>202</v>
      </c>
    </row>
    <row r="17" spans="2:15" ht="20.100000000000001" customHeight="1">
      <c r="B17" s="160" t="s">
        <v>390</v>
      </c>
      <c r="C17" s="160"/>
      <c r="D17" s="161"/>
      <c r="E17" s="161"/>
      <c r="F17" s="161"/>
      <c r="G17" s="161"/>
      <c r="H17" s="161"/>
      <c r="I17" s="161"/>
      <c r="J17" s="161"/>
      <c r="K17" s="76">
        <f>SUM(K16)</f>
        <v>2</v>
      </c>
      <c r="L17" s="76">
        <f>SUM(L16)</f>
        <v>15300</v>
      </c>
      <c r="M17" s="76">
        <f>SUM(M16)</f>
        <v>35190</v>
      </c>
      <c r="N17" s="75">
        <v>2</v>
      </c>
      <c r="O17" s="77" t="s">
        <v>14</v>
      </c>
    </row>
    <row r="18" spans="2:15" ht="20.100000000000001" customHeight="1">
      <c r="B18" s="85" t="s">
        <v>76</v>
      </c>
      <c r="C18" s="162" t="s">
        <v>96</v>
      </c>
      <c r="D18" s="162"/>
      <c r="E18" s="162"/>
      <c r="F18" s="162"/>
      <c r="G18" s="162"/>
      <c r="H18" s="162"/>
      <c r="I18" s="162"/>
      <c r="J18" s="162"/>
      <c r="K18" s="162"/>
      <c r="L18" s="162"/>
      <c r="M18" s="162"/>
      <c r="N18" s="162"/>
      <c r="O18" s="162"/>
    </row>
    <row r="19" spans="2:15" ht="20.100000000000001" customHeight="1">
      <c r="B19" s="61" t="s">
        <v>455</v>
      </c>
      <c r="C19" s="61" t="s">
        <v>338</v>
      </c>
      <c r="D19" s="71">
        <v>3.3</v>
      </c>
      <c r="E19" s="71">
        <v>3.3</v>
      </c>
      <c r="F19" s="71">
        <v>3.3</v>
      </c>
      <c r="G19" s="71">
        <v>3.3</v>
      </c>
      <c r="H19" s="71">
        <v>3.3</v>
      </c>
      <c r="I19" s="71">
        <v>3.3</v>
      </c>
      <c r="J19" s="72">
        <v>0</v>
      </c>
      <c r="K19" s="73">
        <v>1</v>
      </c>
      <c r="L19" s="73">
        <v>54852</v>
      </c>
      <c r="M19" s="73">
        <v>181011.6</v>
      </c>
      <c r="N19" s="74">
        <v>1</v>
      </c>
      <c r="O19" s="12" t="s">
        <v>339</v>
      </c>
    </row>
    <row r="20" spans="2:15" ht="20.100000000000001" customHeight="1">
      <c r="B20" s="61" t="s">
        <v>81</v>
      </c>
      <c r="C20" s="61" t="s">
        <v>82</v>
      </c>
      <c r="D20" s="71">
        <v>3.04</v>
      </c>
      <c r="E20" s="71">
        <v>3.04</v>
      </c>
      <c r="F20" s="71">
        <v>2.9</v>
      </c>
      <c r="G20" s="71">
        <v>2.9</v>
      </c>
      <c r="H20" s="71">
        <v>2.9</v>
      </c>
      <c r="I20" s="71">
        <v>3.04</v>
      </c>
      <c r="J20" s="72">
        <v>-4.6052631578947452</v>
      </c>
      <c r="K20" s="73">
        <v>51</v>
      </c>
      <c r="L20" s="73">
        <v>5485600</v>
      </c>
      <c r="M20" s="73">
        <v>16100623.100000001</v>
      </c>
      <c r="N20" s="74">
        <v>5</v>
      </c>
      <c r="O20" s="12" t="s">
        <v>83</v>
      </c>
    </row>
    <row r="21" spans="2:15" ht="20.100000000000001" customHeight="1">
      <c r="B21" s="61" t="s">
        <v>452</v>
      </c>
      <c r="C21" s="61" t="s">
        <v>131</v>
      </c>
      <c r="D21" s="71">
        <v>1.3</v>
      </c>
      <c r="E21" s="71">
        <v>1.3</v>
      </c>
      <c r="F21" s="71">
        <v>1.3</v>
      </c>
      <c r="G21" s="71">
        <v>1.3</v>
      </c>
      <c r="H21" s="71">
        <v>1.3</v>
      </c>
      <c r="I21" s="71">
        <v>1.3</v>
      </c>
      <c r="J21" s="72">
        <v>0</v>
      </c>
      <c r="K21" s="73">
        <v>1</v>
      </c>
      <c r="L21" s="73">
        <v>1266</v>
      </c>
      <c r="M21" s="73">
        <v>1645.8</v>
      </c>
      <c r="N21" s="74">
        <v>1</v>
      </c>
      <c r="O21" s="12" t="s">
        <v>132</v>
      </c>
    </row>
    <row r="22" spans="2:15" ht="20.100000000000001" customHeight="1">
      <c r="B22" s="160" t="s">
        <v>171</v>
      </c>
      <c r="C22" s="160"/>
      <c r="D22" s="161"/>
      <c r="E22" s="161"/>
      <c r="F22" s="161"/>
      <c r="G22" s="161"/>
      <c r="H22" s="161"/>
      <c r="I22" s="161"/>
      <c r="J22" s="161"/>
      <c r="K22" s="76">
        <f>SUM(K19:K21)</f>
        <v>53</v>
      </c>
      <c r="L22" s="76">
        <f>SUM(L19:L21)</f>
        <v>5541718</v>
      </c>
      <c r="M22" s="76">
        <f>SUM(M19:M21)</f>
        <v>16283280.500000002</v>
      </c>
      <c r="N22" s="75">
        <v>5</v>
      </c>
      <c r="O22" s="77" t="s">
        <v>14</v>
      </c>
    </row>
    <row r="23" spans="2:15" ht="20.100000000000001" customHeight="1">
      <c r="B23" s="85" t="s">
        <v>16</v>
      </c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 t="s">
        <v>63</v>
      </c>
      <c r="O23" s="162"/>
    </row>
    <row r="24" spans="2:15" ht="20.100000000000001" customHeight="1">
      <c r="B24" s="61" t="s">
        <v>382</v>
      </c>
      <c r="C24" s="61" t="s">
        <v>172</v>
      </c>
      <c r="D24" s="71">
        <v>33</v>
      </c>
      <c r="E24" s="71">
        <v>33</v>
      </c>
      <c r="F24" s="71">
        <v>33</v>
      </c>
      <c r="G24" s="71">
        <v>33</v>
      </c>
      <c r="H24" s="71">
        <v>33</v>
      </c>
      <c r="I24" s="71">
        <v>33</v>
      </c>
      <c r="J24" s="72">
        <v>0</v>
      </c>
      <c r="K24" s="73">
        <v>4</v>
      </c>
      <c r="L24" s="73">
        <v>2078</v>
      </c>
      <c r="M24" s="73">
        <v>68574</v>
      </c>
      <c r="N24" s="74">
        <v>3</v>
      </c>
      <c r="O24" s="12" t="s">
        <v>173</v>
      </c>
    </row>
    <row r="25" spans="2:15" ht="20.100000000000001" customHeight="1">
      <c r="B25" s="160" t="s">
        <v>17</v>
      </c>
      <c r="C25" s="160"/>
      <c r="D25" s="161"/>
      <c r="E25" s="161"/>
      <c r="F25" s="161"/>
      <c r="G25" s="161"/>
      <c r="H25" s="161"/>
      <c r="I25" s="161"/>
      <c r="J25" s="161"/>
      <c r="K25" s="76">
        <f>SUM(K24)</f>
        <v>4</v>
      </c>
      <c r="L25" s="76">
        <f>SUM(L24)</f>
        <v>2078</v>
      </c>
      <c r="M25" s="76">
        <f>SUM(M24)</f>
        <v>68574</v>
      </c>
      <c r="N25" s="75">
        <v>3</v>
      </c>
      <c r="O25" s="77" t="s">
        <v>14</v>
      </c>
    </row>
    <row r="26" spans="2:15" ht="20.100000000000001" customHeight="1">
      <c r="B26" s="160" t="s">
        <v>20</v>
      </c>
      <c r="C26" s="160"/>
      <c r="D26" s="161"/>
      <c r="E26" s="161"/>
      <c r="F26" s="161"/>
      <c r="G26" s="161"/>
      <c r="H26" s="161"/>
      <c r="I26" s="161"/>
      <c r="J26" s="161"/>
      <c r="K26" s="76">
        <f>K25+K22+K17+K14+K10</f>
        <v>152</v>
      </c>
      <c r="L26" s="76">
        <f>L25+L22+L17+L14+L10</f>
        <v>1028999222</v>
      </c>
      <c r="M26" s="76">
        <f>M25+M22+M17+M14+M10</f>
        <v>266866667.40000001</v>
      </c>
      <c r="N26" s="75">
        <v>5</v>
      </c>
      <c r="O26" s="77" t="s">
        <v>14</v>
      </c>
    </row>
    <row r="27" spans="2:15">
      <c r="L27" s="3"/>
      <c r="M27" s="3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</sheetData>
  <mergeCells count="19">
    <mergeCell ref="C1:O1"/>
    <mergeCell ref="C2:O2"/>
    <mergeCell ref="C4:O4"/>
    <mergeCell ref="D10:J10"/>
    <mergeCell ref="C18:O18"/>
    <mergeCell ref="B17:C17"/>
    <mergeCell ref="D17:J17"/>
    <mergeCell ref="C15:O15"/>
    <mergeCell ref="B10:C10"/>
    <mergeCell ref="C11:O11"/>
    <mergeCell ref="B14:C14"/>
    <mergeCell ref="D14:J14"/>
    <mergeCell ref="B26:C26"/>
    <mergeCell ref="D26:J26"/>
    <mergeCell ref="B22:C22"/>
    <mergeCell ref="B25:C25"/>
    <mergeCell ref="D25:J25"/>
    <mergeCell ref="D22:J22"/>
    <mergeCell ref="C23:O23"/>
  </mergeCells>
  <pageMargins left="0.70866141732283505" right="0.70866141732283505" top="0.74803149606299202" bottom="0" header="0.31496062992126" footer="0"/>
  <pageSetup paperSize="9" scale="7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8"/>
  <sheetViews>
    <sheetView rightToLeft="1" zoomScaleNormal="100" workbookViewId="0">
      <selection activeCell="I16" sqref="I16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67" t="s">
        <v>426</v>
      </c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</row>
    <row r="2" spans="2:15" s="2" customFormat="1" ht="27.75" customHeight="1">
      <c r="B2" s="27" t="s">
        <v>5</v>
      </c>
      <c r="C2" s="159" t="s">
        <v>427</v>
      </c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</row>
    <row r="3" spans="2:15" ht="87.75" customHeight="1">
      <c r="B3" s="100" t="s">
        <v>0</v>
      </c>
      <c r="C3" s="101" t="s">
        <v>6</v>
      </c>
      <c r="D3" s="101" t="s">
        <v>7</v>
      </c>
      <c r="E3" s="101" t="s">
        <v>8</v>
      </c>
      <c r="F3" s="101" t="s">
        <v>9</v>
      </c>
      <c r="G3" s="101" t="s">
        <v>22</v>
      </c>
      <c r="H3" s="101" t="s">
        <v>2</v>
      </c>
      <c r="I3" s="101" t="s">
        <v>23</v>
      </c>
      <c r="J3" s="102" t="s">
        <v>10</v>
      </c>
      <c r="K3" s="103" t="s">
        <v>97</v>
      </c>
      <c r="L3" s="101" t="s">
        <v>64</v>
      </c>
      <c r="M3" s="101" t="s">
        <v>65</v>
      </c>
      <c r="N3" s="101" t="s">
        <v>11</v>
      </c>
      <c r="O3" s="101" t="s">
        <v>1</v>
      </c>
    </row>
    <row r="4" spans="2:15" ht="20.100000000000001" customHeight="1">
      <c r="B4" s="85" t="s">
        <v>12</v>
      </c>
      <c r="C4" s="162" t="s">
        <v>3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</row>
    <row r="5" spans="2:15" ht="20.100000000000001" customHeight="1">
      <c r="B5" s="78" t="s">
        <v>228</v>
      </c>
      <c r="C5" s="79" t="s">
        <v>229</v>
      </c>
      <c r="D5" s="80">
        <v>0.13</v>
      </c>
      <c r="E5" s="80">
        <v>0.13</v>
      </c>
      <c r="F5" s="80">
        <v>0.11</v>
      </c>
      <c r="G5" s="80">
        <v>0.12</v>
      </c>
      <c r="H5" s="80">
        <v>0.12</v>
      </c>
      <c r="I5" s="80">
        <v>0.13</v>
      </c>
      <c r="J5" s="81">
        <v>-7.6923076923076987</v>
      </c>
      <c r="K5" s="82">
        <v>130</v>
      </c>
      <c r="L5" s="83">
        <v>373591892</v>
      </c>
      <c r="M5" s="83">
        <v>45242168.850000001</v>
      </c>
      <c r="N5" s="84">
        <v>5</v>
      </c>
      <c r="O5" s="24" t="s">
        <v>230</v>
      </c>
    </row>
    <row r="6" spans="2:15" ht="20.100000000000001" customHeight="1">
      <c r="B6" s="160" t="s">
        <v>13</v>
      </c>
      <c r="C6" s="160"/>
      <c r="D6" s="161"/>
      <c r="E6" s="161"/>
      <c r="F6" s="161"/>
      <c r="G6" s="161"/>
      <c r="H6" s="161"/>
      <c r="I6" s="161"/>
      <c r="J6" s="161"/>
      <c r="K6" s="76">
        <f>SUM(K5:K5)</f>
        <v>130</v>
      </c>
      <c r="L6" s="76">
        <f>SUM(L5:L5)</f>
        <v>373591892</v>
      </c>
      <c r="M6" s="76">
        <f>SUM(M5:M5)</f>
        <v>45242168.850000001</v>
      </c>
      <c r="N6" s="75">
        <v>5</v>
      </c>
      <c r="O6" s="77" t="s">
        <v>14</v>
      </c>
    </row>
    <row r="7" spans="2:15" ht="20.100000000000001" customHeight="1">
      <c r="B7" s="85" t="s">
        <v>28</v>
      </c>
      <c r="C7" s="162" t="s">
        <v>31</v>
      </c>
      <c r="D7" s="162" t="s">
        <v>31</v>
      </c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</row>
    <row r="8" spans="2:15" ht="20.100000000000001" customHeight="1">
      <c r="B8" s="78" t="s">
        <v>375</v>
      </c>
      <c r="C8" s="79" t="s">
        <v>178</v>
      </c>
      <c r="D8" s="80">
        <v>1.69</v>
      </c>
      <c r="E8" s="80">
        <v>1.69</v>
      </c>
      <c r="F8" s="80">
        <v>1.61</v>
      </c>
      <c r="G8" s="80">
        <v>1.64</v>
      </c>
      <c r="H8" s="80">
        <v>1.61</v>
      </c>
      <c r="I8" s="80">
        <v>1.7</v>
      </c>
      <c r="J8" s="81">
        <v>-5.2941176470588154</v>
      </c>
      <c r="K8" s="82">
        <v>9</v>
      </c>
      <c r="L8" s="83">
        <v>78161</v>
      </c>
      <c r="M8" s="83">
        <v>128284.75</v>
      </c>
      <c r="N8" s="84">
        <v>4</v>
      </c>
      <c r="O8" s="24" t="s">
        <v>180</v>
      </c>
    </row>
    <row r="9" spans="2:15" ht="20.100000000000001" customHeight="1">
      <c r="B9" s="78" t="s">
        <v>410</v>
      </c>
      <c r="C9" s="79" t="s">
        <v>214</v>
      </c>
      <c r="D9" s="80">
        <v>0.95</v>
      </c>
      <c r="E9" s="80">
        <v>0.95</v>
      </c>
      <c r="F9" s="80">
        <v>0.91</v>
      </c>
      <c r="G9" s="80">
        <v>0.91</v>
      </c>
      <c r="H9" s="80">
        <v>0.91</v>
      </c>
      <c r="I9" s="80">
        <v>0.95</v>
      </c>
      <c r="J9" s="81">
        <v>-4.2105263157894646</v>
      </c>
      <c r="K9" s="82">
        <v>4</v>
      </c>
      <c r="L9" s="83">
        <v>66563</v>
      </c>
      <c r="M9" s="83">
        <v>60778.490000000005</v>
      </c>
      <c r="N9" s="84">
        <v>3</v>
      </c>
      <c r="O9" s="24" t="s">
        <v>215</v>
      </c>
    </row>
    <row r="10" spans="2:15" ht="20.100000000000001" customHeight="1">
      <c r="B10" s="160" t="s">
        <v>94</v>
      </c>
      <c r="C10" s="160"/>
      <c r="D10" s="161"/>
      <c r="E10" s="161"/>
      <c r="F10" s="161"/>
      <c r="G10" s="161"/>
      <c r="H10" s="161"/>
      <c r="I10" s="161"/>
      <c r="J10" s="161"/>
      <c r="K10" s="76">
        <f>SUM(K8:K9)</f>
        <v>13</v>
      </c>
      <c r="L10" s="76">
        <f>SUM(L8:L9)</f>
        <v>144724</v>
      </c>
      <c r="M10" s="76">
        <f>SUM(M8:M9)</f>
        <v>189063.24</v>
      </c>
      <c r="N10" s="75">
        <v>4</v>
      </c>
      <c r="O10" s="77" t="s">
        <v>14</v>
      </c>
    </row>
    <row r="11" spans="2:15" ht="20.100000000000001" customHeight="1">
      <c r="B11" s="85" t="s">
        <v>76</v>
      </c>
      <c r="C11" s="162" t="s">
        <v>30</v>
      </c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</row>
    <row r="12" spans="2:15" ht="20.100000000000001" customHeight="1">
      <c r="B12" s="78" t="s">
        <v>387</v>
      </c>
      <c r="C12" s="79" t="s">
        <v>77</v>
      </c>
      <c r="D12" s="80">
        <v>1.71</v>
      </c>
      <c r="E12" s="80">
        <v>1.76</v>
      </c>
      <c r="F12" s="80">
        <v>1.7</v>
      </c>
      <c r="G12" s="80">
        <v>1.75</v>
      </c>
      <c r="H12" s="95">
        <v>1.73</v>
      </c>
      <c r="I12" s="95">
        <v>1.76</v>
      </c>
      <c r="J12" s="81">
        <v>-1.7045454545454586</v>
      </c>
      <c r="K12" s="82">
        <v>21</v>
      </c>
      <c r="L12" s="83">
        <v>10061903</v>
      </c>
      <c r="M12" s="83">
        <v>17559832.390000001</v>
      </c>
      <c r="N12" s="84">
        <v>3</v>
      </c>
      <c r="O12" s="24" t="s">
        <v>78</v>
      </c>
    </row>
    <row r="13" spans="2:15" ht="20.100000000000001" customHeight="1">
      <c r="B13" s="78" t="s">
        <v>341</v>
      </c>
      <c r="C13" s="79" t="s">
        <v>342</v>
      </c>
      <c r="D13" s="80">
        <v>1.39</v>
      </c>
      <c r="E13" s="80">
        <v>1.43</v>
      </c>
      <c r="F13" s="80">
        <v>1.38</v>
      </c>
      <c r="G13" s="80">
        <v>1.42</v>
      </c>
      <c r="H13" s="80">
        <v>1.42</v>
      </c>
      <c r="I13" s="80">
        <v>1.39</v>
      </c>
      <c r="J13" s="81">
        <v>2.1582733812949728</v>
      </c>
      <c r="K13" s="82">
        <v>101</v>
      </c>
      <c r="L13" s="83">
        <v>236064623</v>
      </c>
      <c r="M13" s="83">
        <v>335189784.63999999</v>
      </c>
      <c r="N13" s="84">
        <v>5</v>
      </c>
      <c r="O13" s="24" t="s">
        <v>343</v>
      </c>
    </row>
    <row r="14" spans="2:15" ht="20.100000000000001" customHeight="1">
      <c r="B14" s="78" t="s">
        <v>401</v>
      </c>
      <c r="C14" s="79" t="s">
        <v>145</v>
      </c>
      <c r="D14" s="80">
        <v>2</v>
      </c>
      <c r="E14" s="80">
        <v>2.02</v>
      </c>
      <c r="F14" s="80">
        <v>1.93</v>
      </c>
      <c r="G14" s="80">
        <v>2</v>
      </c>
      <c r="H14" s="80">
        <v>1.95</v>
      </c>
      <c r="I14" s="80">
        <v>2</v>
      </c>
      <c r="J14" s="81">
        <v>-2.5000000000000022</v>
      </c>
      <c r="K14" s="82">
        <v>35</v>
      </c>
      <c r="L14" s="83">
        <v>14515507</v>
      </c>
      <c r="M14" s="83">
        <v>29023547.100000001</v>
      </c>
      <c r="N14" s="84">
        <v>5</v>
      </c>
      <c r="O14" s="24" t="s">
        <v>146</v>
      </c>
    </row>
    <row r="15" spans="2:15" ht="20.100000000000001" customHeight="1">
      <c r="B15" s="78" t="s">
        <v>377</v>
      </c>
      <c r="C15" s="79" t="s">
        <v>79</v>
      </c>
      <c r="D15" s="80">
        <v>2.19</v>
      </c>
      <c r="E15" s="80">
        <v>2.2999999999999998</v>
      </c>
      <c r="F15" s="80">
        <v>2.1</v>
      </c>
      <c r="G15" s="80">
        <v>2.2599999999999998</v>
      </c>
      <c r="H15" s="80">
        <v>2.27</v>
      </c>
      <c r="I15" s="80">
        <v>2.19</v>
      </c>
      <c r="J15" s="81">
        <v>3.6529680365296802</v>
      </c>
      <c r="K15" s="82">
        <v>28</v>
      </c>
      <c r="L15" s="83">
        <v>2611602</v>
      </c>
      <c r="M15" s="83">
        <v>5898290.3399999999</v>
      </c>
      <c r="N15" s="84">
        <v>5</v>
      </c>
      <c r="O15" s="24" t="s">
        <v>80</v>
      </c>
    </row>
    <row r="16" spans="2:15" ht="20.100000000000001" customHeight="1">
      <c r="B16" s="78" t="s">
        <v>349</v>
      </c>
      <c r="C16" s="79" t="s">
        <v>191</v>
      </c>
      <c r="D16" s="80">
        <v>1.38</v>
      </c>
      <c r="E16" s="80">
        <v>1.65</v>
      </c>
      <c r="F16" s="80">
        <v>1.38</v>
      </c>
      <c r="G16" s="80">
        <v>1.53</v>
      </c>
      <c r="H16" s="80">
        <v>1.65</v>
      </c>
      <c r="I16" s="80">
        <v>1.32</v>
      </c>
      <c r="J16" s="81">
        <v>24.999999999999979</v>
      </c>
      <c r="K16" s="82">
        <v>54</v>
      </c>
      <c r="L16" s="83">
        <v>7888319</v>
      </c>
      <c r="M16" s="83">
        <v>12094848.379999999</v>
      </c>
      <c r="N16" s="84">
        <v>5</v>
      </c>
      <c r="O16" s="24" t="s">
        <v>192</v>
      </c>
    </row>
    <row r="17" spans="2:15" ht="20.100000000000001" customHeight="1">
      <c r="B17" s="160" t="s">
        <v>383</v>
      </c>
      <c r="C17" s="160"/>
      <c r="D17" s="161"/>
      <c r="E17" s="161"/>
      <c r="F17" s="161"/>
      <c r="G17" s="161"/>
      <c r="H17" s="161"/>
      <c r="I17" s="161"/>
      <c r="J17" s="161"/>
      <c r="K17" s="76">
        <f>SUM(K12:K16)</f>
        <v>239</v>
      </c>
      <c r="L17" s="76">
        <f>SUM(L12:L16)</f>
        <v>271141954</v>
      </c>
      <c r="M17" s="76">
        <f>SUM(M12:M16)</f>
        <v>399766302.84999996</v>
      </c>
      <c r="N17" s="75">
        <v>5</v>
      </c>
      <c r="O17" s="77" t="s">
        <v>14</v>
      </c>
    </row>
    <row r="18" spans="2:15" ht="20.100000000000001" customHeight="1">
      <c r="B18" s="85" t="s">
        <v>16</v>
      </c>
      <c r="C18" s="162"/>
      <c r="D18" s="162"/>
      <c r="E18" s="162"/>
      <c r="F18" s="162"/>
      <c r="G18" s="162"/>
      <c r="H18" s="162"/>
      <c r="I18" s="162"/>
      <c r="J18" s="162"/>
      <c r="K18" s="162"/>
      <c r="L18" s="162"/>
      <c r="M18" s="162"/>
      <c r="N18" s="162" t="s">
        <v>63</v>
      </c>
      <c r="O18" s="162"/>
    </row>
    <row r="19" spans="2:15" ht="20.100000000000001" customHeight="1">
      <c r="B19" s="78" t="s">
        <v>101</v>
      </c>
      <c r="C19" s="79" t="s">
        <v>102</v>
      </c>
      <c r="D19" s="80">
        <v>21</v>
      </c>
      <c r="E19" s="80">
        <v>23</v>
      </c>
      <c r="F19" s="80">
        <v>20.100000000000001</v>
      </c>
      <c r="G19" s="80">
        <v>21.08</v>
      </c>
      <c r="H19" s="80">
        <v>21.1</v>
      </c>
      <c r="I19" s="80">
        <v>21</v>
      </c>
      <c r="J19" s="81">
        <v>0.4761904761904745</v>
      </c>
      <c r="K19" s="82">
        <v>215</v>
      </c>
      <c r="L19" s="83">
        <v>13383928</v>
      </c>
      <c r="M19" s="83">
        <v>282155280.81</v>
      </c>
      <c r="N19" s="84">
        <v>5</v>
      </c>
      <c r="O19" s="24" t="s">
        <v>104</v>
      </c>
    </row>
    <row r="20" spans="2:15" ht="20.100000000000001" customHeight="1">
      <c r="B20" s="160" t="s">
        <v>17</v>
      </c>
      <c r="C20" s="160"/>
      <c r="D20" s="161"/>
      <c r="E20" s="161"/>
      <c r="F20" s="161"/>
      <c r="G20" s="161"/>
      <c r="H20" s="161"/>
      <c r="I20" s="161"/>
      <c r="J20" s="161"/>
      <c r="K20" s="76">
        <f>K19</f>
        <v>215</v>
      </c>
      <c r="L20" s="76">
        <f t="shared" ref="L20:M20" si="0">L19</f>
        <v>13383928</v>
      </c>
      <c r="M20" s="76">
        <f t="shared" si="0"/>
        <v>282155280.81</v>
      </c>
      <c r="N20" s="75">
        <v>5</v>
      </c>
      <c r="O20" s="77" t="s">
        <v>14</v>
      </c>
    </row>
    <row r="21" spans="2:15" ht="20.100000000000001" customHeight="1">
      <c r="B21" s="85" t="s">
        <v>18</v>
      </c>
      <c r="C21" s="162" t="s">
        <v>29</v>
      </c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 t="s">
        <v>29</v>
      </c>
      <c r="O21" s="162"/>
    </row>
    <row r="22" spans="2:15" ht="20.100000000000001" customHeight="1">
      <c r="B22" s="78" t="s">
        <v>360</v>
      </c>
      <c r="C22" s="79" t="s">
        <v>141</v>
      </c>
      <c r="D22" s="80">
        <v>4.92</v>
      </c>
      <c r="E22" s="80">
        <v>5</v>
      </c>
      <c r="F22" s="80">
        <v>4.9000000000000004</v>
      </c>
      <c r="G22" s="80">
        <v>4.92</v>
      </c>
      <c r="H22" s="80">
        <v>4.92</v>
      </c>
      <c r="I22" s="80">
        <v>4.92</v>
      </c>
      <c r="J22" s="81">
        <v>0</v>
      </c>
      <c r="K22" s="82">
        <v>133</v>
      </c>
      <c r="L22" s="83">
        <v>13513096</v>
      </c>
      <c r="M22" s="83">
        <v>66417665.170000002</v>
      </c>
      <c r="N22" s="84">
        <v>5</v>
      </c>
      <c r="O22" s="24" t="s">
        <v>142</v>
      </c>
    </row>
    <row r="23" spans="2:15" ht="20.100000000000001" customHeight="1">
      <c r="B23" s="160" t="s">
        <v>19</v>
      </c>
      <c r="C23" s="160"/>
      <c r="D23" s="161"/>
      <c r="E23" s="161"/>
      <c r="F23" s="161"/>
      <c r="G23" s="161"/>
      <c r="H23" s="161"/>
      <c r="I23" s="161"/>
      <c r="J23" s="161"/>
      <c r="K23" s="76">
        <f>SUM(K22)</f>
        <v>133</v>
      </c>
      <c r="L23" s="76">
        <f>SUM(L22)</f>
        <v>13513096</v>
      </c>
      <c r="M23" s="76">
        <f>SUM(M22)</f>
        <v>66417665.170000002</v>
      </c>
      <c r="N23" s="75">
        <v>5</v>
      </c>
      <c r="O23" s="77" t="s">
        <v>14</v>
      </c>
    </row>
    <row r="24" spans="2:15" ht="20.100000000000001" customHeight="1">
      <c r="B24" s="160" t="s">
        <v>20</v>
      </c>
      <c r="C24" s="160"/>
      <c r="D24" s="133"/>
      <c r="E24" s="133"/>
      <c r="F24" s="133"/>
      <c r="G24" s="133"/>
      <c r="H24" s="133"/>
      <c r="I24" s="133"/>
      <c r="J24" s="133"/>
      <c r="K24" s="76">
        <f>K23+K20+K17+K10+K6</f>
        <v>730</v>
      </c>
      <c r="L24" s="76">
        <f t="shared" ref="L24:M24" si="1">L23+L20+L17+L10+L6</f>
        <v>671775594</v>
      </c>
      <c r="M24" s="76">
        <f t="shared" si="1"/>
        <v>793770480.91999996</v>
      </c>
      <c r="N24" s="76">
        <v>5</v>
      </c>
      <c r="O24" s="86" t="s">
        <v>14</v>
      </c>
    </row>
    <row r="25" spans="2:15" ht="30" customHeight="1"/>
    <row r="28" spans="2:15">
      <c r="L28" s="3"/>
    </row>
  </sheetData>
  <mergeCells count="19">
    <mergeCell ref="B23:C23"/>
    <mergeCell ref="D23:J23"/>
    <mergeCell ref="B24:C24"/>
    <mergeCell ref="D24:J24"/>
    <mergeCell ref="C21:O21"/>
    <mergeCell ref="C1:O1"/>
    <mergeCell ref="C2:O2"/>
    <mergeCell ref="B20:C20"/>
    <mergeCell ref="D20:J20"/>
    <mergeCell ref="C11:O11"/>
    <mergeCell ref="B17:C17"/>
    <mergeCell ref="B10:C10"/>
    <mergeCell ref="D10:J10"/>
    <mergeCell ref="C4:O4"/>
    <mergeCell ref="D6:J6"/>
    <mergeCell ref="C7:O7"/>
    <mergeCell ref="D17:J17"/>
    <mergeCell ref="B6:C6"/>
    <mergeCell ref="C18:O18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نشرة السندات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2026-02-02T05:09:13Z</cp:lastPrinted>
  <dcterms:created xsi:type="dcterms:W3CDTF">2004-07-25T21:47:51Z</dcterms:created>
  <dcterms:modified xsi:type="dcterms:W3CDTF">2026-02-02T08:25:59Z</dcterms:modified>
</cp:coreProperties>
</file>